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autoCompressPictures="0" defaultThemeVersion="166925"/>
  <mc:AlternateContent xmlns:mc="http://schemas.openxmlformats.org/markup-compatibility/2006">
    <mc:Choice Requires="x15">
      <x15ac:absPath xmlns:x15ac="http://schemas.microsoft.com/office/spreadsheetml/2010/11/ac" url="https://addisonedc.sharepoint.com/sites/ACEDCDocuments/Shared Documents/RPP/2025/Addison County/"/>
    </mc:Choice>
  </mc:AlternateContent>
  <xr:revisionPtr revIDLastSave="96" documentId="8_{FEE26426-5DB1-4C94-8F86-1510F8D72551}" xr6:coauthVersionLast="47" xr6:coauthVersionMax="47" xr10:uidLastSave="{EF1FACA8-DEF7-4174-926B-16F7D5913D90}"/>
  <bookViews>
    <workbookView xWindow="-120" yWindow="-120" windowWidth="29040" windowHeight="15720" firstSheet="1" activeTab="2" xr2:uid="{00000000-000D-0000-FFFF-FFFF00000000}"/>
  </bookViews>
  <sheets>
    <sheet name="Summary" sheetId="3" state="hidden" r:id="rId1"/>
    <sheet name="AddisonCounty 2025-scoring" sheetId="2" r:id="rId2"/>
    <sheet name="AddisonCounty 2025-Public" sheetId="4" r:id="rId3"/>
    <sheet name="Score Summary" sheetId="5" r:id="rId4"/>
  </sheets>
  <definedNames>
    <definedName name="_xlnm.Print_Area" localSheetId="2">'AddisonCounty 2025-Public'!$A$1:$AN$15</definedName>
    <definedName name="_xlnm.Print_Area" localSheetId="1">'AddisonCounty 2025-scoring'!$A$1:$CJ$16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5" l="1"/>
  <c r="E16" i="5"/>
  <c r="J15" i="5"/>
  <c r="E15" i="5"/>
  <c r="J14" i="5"/>
  <c r="E14" i="5"/>
  <c r="J13" i="5"/>
  <c r="E13" i="5"/>
  <c r="J12" i="5"/>
  <c r="E12" i="5"/>
  <c r="J11" i="5"/>
  <c r="E11" i="5"/>
  <c r="J10" i="5"/>
  <c r="E10" i="5"/>
  <c r="J9" i="5"/>
  <c r="E9" i="5"/>
  <c r="J8" i="5"/>
  <c r="E8" i="5"/>
  <c r="J7" i="5"/>
  <c r="E7" i="5"/>
  <c r="J6" i="5"/>
  <c r="E6" i="5"/>
  <c r="J5" i="5"/>
  <c r="E5" i="5"/>
  <c r="J4" i="5"/>
  <c r="E4" i="5"/>
  <c r="J3" i="5"/>
  <c r="E3" i="5"/>
  <c r="AJ15" i="4"/>
  <c r="AN14" i="4"/>
  <c r="AM14" i="4"/>
  <c r="AL14" i="4"/>
  <c r="AK14" i="4"/>
  <c r="BU14" i="2"/>
  <c r="BU13" i="2"/>
  <c r="BU12" i="2"/>
  <c r="BU11" i="2"/>
  <c r="BU10" i="2"/>
  <c r="BU9" i="2"/>
  <c r="AS13" i="2"/>
  <c r="AS12" i="2"/>
  <c r="AS11" i="2"/>
  <c r="AS10" i="2"/>
  <c r="AS9" i="2"/>
  <c r="AS14" i="2"/>
  <c r="AI16" i="2"/>
  <c r="AI14" i="2"/>
  <c r="AI13" i="2"/>
  <c r="AI12" i="2"/>
  <c r="AI11" i="2"/>
  <c r="AI10" i="2"/>
  <c r="AI9" i="2"/>
  <c r="AD16" i="2"/>
  <c r="AD14" i="2"/>
  <c r="AD13" i="2"/>
  <c r="AD12" i="2"/>
  <c r="AD11" i="2"/>
  <c r="AD10" i="2"/>
  <c r="AD9" i="2"/>
  <c r="Y16" i="2"/>
  <c r="Y14" i="2"/>
  <c r="Y13" i="2"/>
  <c r="Y12" i="2"/>
  <c r="Y11" i="2"/>
  <c r="Y10" i="2"/>
  <c r="Y9" i="2"/>
  <c r="J14" i="2"/>
  <c r="J13" i="2"/>
  <c r="J12" i="2"/>
  <c r="J11" i="2"/>
  <c r="J10" i="2"/>
  <c r="J9" i="2"/>
  <c r="AJ14" i="4" l="1"/>
  <c r="F9" i="2"/>
  <c r="J16" i="2"/>
  <c r="N15" i="2"/>
  <c r="M15" i="2"/>
  <c r="L15" i="2"/>
  <c r="BU16" i="2"/>
  <c r="BS16" i="2" s="1"/>
  <c r="BY15" i="2"/>
  <c r="BX15" i="2"/>
  <c r="BW15" i="2"/>
  <c r="AS16" i="2"/>
  <c r="AW15" i="2"/>
  <c r="AV15" i="2"/>
  <c r="AU15" i="2"/>
  <c r="AM15" i="2"/>
  <c r="AL15" i="2"/>
  <c r="AK15" i="2"/>
  <c r="AH15" i="2"/>
  <c r="AG15" i="2"/>
  <c r="AF15" i="2"/>
  <c r="AC15" i="2"/>
  <c r="AB15" i="2"/>
  <c r="AA15" i="2"/>
  <c r="BZ14" i="2"/>
  <c r="BZ13" i="2"/>
  <c r="BZ12" i="2"/>
  <c r="BZ11" i="2"/>
  <c r="BZ10" i="2"/>
  <c r="BZ9" i="2"/>
  <c r="F14" i="2"/>
  <c r="F13" i="2"/>
  <c r="F12" i="2"/>
  <c r="F11" i="2"/>
  <c r="F10" i="2"/>
  <c r="O9" i="2"/>
  <c r="O10" i="2"/>
  <c r="O11" i="2"/>
  <c r="O12" i="2"/>
  <c r="O13" i="2"/>
  <c r="O14" i="2"/>
  <c r="CF16" i="2"/>
  <c r="BZ16" i="2"/>
  <c r="BN16" i="2"/>
  <c r="BI16" i="2"/>
  <c r="BC16" i="2"/>
  <c r="AX16" i="2"/>
  <c r="AN16" i="2"/>
  <c r="T16" i="2"/>
  <c r="O16" i="2"/>
  <c r="F16" i="2"/>
  <c r="CD15" i="2"/>
  <c r="CC15" i="2"/>
  <c r="CB15" i="2"/>
  <c r="I15" i="2"/>
  <c r="H15" i="2"/>
  <c r="G15" i="2"/>
  <c r="L15" i="3"/>
  <c r="L14" i="3"/>
  <c r="L13" i="3"/>
  <c r="L12" i="3"/>
  <c r="L11" i="3"/>
  <c r="L10" i="3"/>
  <c r="L9" i="3"/>
  <c r="L8" i="3"/>
  <c r="L7" i="3"/>
  <c r="L6" i="3"/>
  <c r="L5" i="3"/>
  <c r="CJ15" i="2"/>
  <c r="CI15" i="2"/>
  <c r="CH15" i="2"/>
  <c r="CG15" i="2"/>
  <c r="B8" i="3" s="1"/>
  <c r="F8" i="3" s="1"/>
  <c r="BN14" i="2"/>
  <c r="BN13" i="2"/>
  <c r="BN12" i="2"/>
  <c r="BN11" i="2"/>
  <c r="BN10" i="2"/>
  <c r="BN9" i="2"/>
  <c r="T14" i="2"/>
  <c r="T13" i="2"/>
  <c r="T12" i="2"/>
  <c r="T11" i="2"/>
  <c r="T10" i="2"/>
  <c r="T9" i="2"/>
  <c r="AN9" i="2"/>
  <c r="AX9" i="2"/>
  <c r="BC9" i="2"/>
  <c r="BI9" i="2"/>
  <c r="AN10" i="2"/>
  <c r="AX10" i="2"/>
  <c r="BC10" i="2"/>
  <c r="BI10" i="2"/>
  <c r="AN11" i="2"/>
  <c r="AX11" i="2"/>
  <c r="BC11" i="2"/>
  <c r="BI11" i="2"/>
  <c r="AN12" i="2"/>
  <c r="AX12" i="2"/>
  <c r="BC12" i="2"/>
  <c r="BI12" i="2"/>
  <c r="AN13" i="2"/>
  <c r="AX13" i="2"/>
  <c r="BC13" i="2"/>
  <c r="BI13" i="2"/>
  <c r="AN14" i="2"/>
  <c r="AX14" i="2"/>
  <c r="BC14" i="2"/>
  <c r="BI14" i="2"/>
  <c r="Q15" i="2"/>
  <c r="B6" i="3" s="1"/>
  <c r="F6" i="3" s="1"/>
  <c r="R15" i="2"/>
  <c r="S15" i="2"/>
  <c r="V15" i="2"/>
  <c r="B5" i="3" s="1"/>
  <c r="F5" i="3" s="1"/>
  <c r="W15" i="2"/>
  <c r="X15" i="2"/>
  <c r="AP15" i="2"/>
  <c r="B10" i="3" s="1"/>
  <c r="F10" i="3" s="1"/>
  <c r="AQ15" i="2"/>
  <c r="AR15" i="2"/>
  <c r="AZ15" i="2"/>
  <c r="B11" i="3" s="1"/>
  <c r="F11" i="3" s="1"/>
  <c r="BA15" i="2"/>
  <c r="BB15" i="2"/>
  <c r="BE15" i="2"/>
  <c r="B12" i="3" s="1"/>
  <c r="F12" i="3" s="1"/>
  <c r="BF15" i="2"/>
  <c r="BG15" i="2"/>
  <c r="B15" i="3"/>
  <c r="F15" i="3" s="1"/>
  <c r="BJ15" i="2"/>
  <c r="B9" i="3" s="1"/>
  <c r="F9" i="3" s="1"/>
  <c r="BK15" i="2"/>
  <c r="BL15" i="2"/>
  <c r="BM15" i="2"/>
  <c r="B7" i="3"/>
  <c r="F7" i="3" s="1"/>
  <c r="BP15" i="2"/>
  <c r="B13" i="3" s="1"/>
  <c r="F13" i="3" s="1"/>
  <c r="BQ15" i="2"/>
  <c r="BR15" i="2"/>
  <c r="B14" i="3"/>
  <c r="F14" i="3" s="1"/>
  <c r="BT15" i="2"/>
  <c r="BU15" i="2" l="1"/>
  <c r="BS15" i="2" s="1"/>
  <c r="AD15" i="2"/>
  <c r="Y15" i="2"/>
  <c r="AI15" i="2"/>
  <c r="J15" i="2"/>
  <c r="AS15" i="2"/>
  <c r="CF15" i="2"/>
  <c r="F15" i="2"/>
  <c r="BZ15" i="2"/>
  <c r="O15" i="2"/>
  <c r="AX15" i="2"/>
  <c r="BN15" i="2"/>
  <c r="BI15" i="2"/>
  <c r="AN15" i="2"/>
  <c r="T15" i="2"/>
  <c r="BC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tc={6E88E21E-54BB-490F-82C5-BF22021D2660}</author>
    <author>tc={65712CE9-A549-4295-8CD0-5734F6CB7499}</author>
  </authors>
  <commentList>
    <comment ref="I10" authorId="0" shapeId="0" xr:uid="{7739E03B-D27D-45AD-ACBC-4C73DCA91D36}">
      <text>
        <r>
          <rPr>
            <b/>
            <sz val="9"/>
            <color indexed="81"/>
            <rFont val="Tahoma"/>
            <family val="2"/>
          </rPr>
          <t>User:</t>
        </r>
        <r>
          <rPr>
            <sz val="9"/>
            <color indexed="81"/>
            <rFont val="Tahoma"/>
            <family val="2"/>
          </rPr>
          <t xml:space="preserve">
Looking to fund a feasibility study; actual implementation is months away</t>
        </r>
      </text>
    </comment>
    <comment ref="N10" authorId="0" shapeId="0" xr:uid="{1BA67B4C-B85C-4DC8-A090-DF94BE7AA22B}">
      <text>
        <r>
          <rPr>
            <b/>
            <sz val="9"/>
            <color indexed="81"/>
            <rFont val="Tahoma"/>
            <family val="2"/>
          </rPr>
          <t>User:</t>
        </r>
        <r>
          <rPr>
            <sz val="9"/>
            <color indexed="81"/>
            <rFont val="Tahoma"/>
            <family val="2"/>
          </rPr>
          <t xml:space="preserve">
Looking to fund a feasibility study; actual implementation is months away</t>
        </r>
      </text>
    </comment>
    <comment ref="S10" authorId="0" shapeId="0" xr:uid="{2D86848B-6350-4C74-9B17-4F9A34F571FC}">
      <text>
        <r>
          <rPr>
            <b/>
            <sz val="9"/>
            <color indexed="81"/>
            <rFont val="Tahoma"/>
            <family val="2"/>
          </rPr>
          <t>User:</t>
        </r>
        <r>
          <rPr>
            <sz val="9"/>
            <color indexed="81"/>
            <rFont val="Tahoma"/>
            <family val="2"/>
          </rPr>
          <t xml:space="preserve">
Looking to fund a feasibility study; actual implementation is months away</t>
        </r>
      </text>
    </comment>
    <comment ref="BK10" authorId="1" shapeId="0" xr:uid="{6E88E21E-54BB-490F-82C5-BF22021D2660}">
      <text>
        <t>[Threaded comment]
Your version of Excel allows you to read this threaded comment; however, any edits to it will get removed if the file is opened in a newer version of Excel. Learn more: https://go.microsoft.com/fwlink/?linkid=870924
Comment:
    Unknown, no info given</t>
      </text>
    </comment>
    <comment ref="BK11" authorId="2" shapeId="0" xr:uid="{65712CE9-A549-4295-8CD0-5734F6CB7499}">
      <text>
        <t>[Threaded comment]
Your version of Excel allows you to read this threaded comment; however, any edits to it will get removed if the file is opened in a newer version of Excel. Learn more: https://go.microsoft.com/fwlink/?linkid=870924
Comment:
    Unknown, no info given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tc={61B109AB-757A-424F-83DC-364EDDEC9EF3}</author>
    <author>tc={3BB74A03-A29C-4167-A66B-885F170F4E4E}</author>
  </authors>
  <commentList>
    <comment ref="AA9" authorId="0" shapeId="0" xr:uid="{61B109AB-757A-424F-83DC-364EDDEC9EF3}">
      <text>
        <t>[Threaded comment]
Your version of Excel allows you to read this threaded comment; however, any edits to it will get removed if the file is opened in a newer version of Excel. Learn more: https://go.microsoft.com/fwlink/?linkid=870924
Comment:
    Unknown, no info given</t>
      </text>
    </comment>
    <comment ref="AA10" authorId="1" shapeId="0" xr:uid="{3BB74A03-A29C-4167-A66B-885F170F4E4E}">
      <text>
        <t>[Threaded comment]
Your version of Excel allows you to read this threaded comment; however, any edits to it will get removed if the file is opened in a newer version of Excel. Learn more: https://go.microsoft.com/fwlink/?linkid=870924
Comment:
    Unknown, no info given</t>
      </text>
    </comment>
  </commentList>
</comments>
</file>

<file path=xl/sharedStrings.xml><?xml version="1.0" encoding="utf-8"?>
<sst xmlns="http://schemas.openxmlformats.org/spreadsheetml/2006/main" count="376" uniqueCount="150">
  <si>
    <t>Addison County Regional Priority Project List Scoring and Prioritization Summary</t>
  </si>
  <si>
    <t>Final</t>
  </si>
  <si>
    <t>Project</t>
  </si>
  <si>
    <t>Scores</t>
  </si>
  <si>
    <t>PriorityBased</t>
  </si>
  <si>
    <t>Prioritization</t>
  </si>
  <si>
    <t>Adam</t>
  </si>
  <si>
    <t>John</t>
  </si>
  <si>
    <t>Phil</t>
  </si>
  <si>
    <t>Fred</t>
  </si>
  <si>
    <t>Avg</t>
  </si>
  <si>
    <t>On Points</t>
  </si>
  <si>
    <t>AquaViTea</t>
  </si>
  <si>
    <t>CVFood Hub</t>
  </si>
  <si>
    <t>Dubois Dairy</t>
  </si>
  <si>
    <t>EcoGlobal</t>
  </si>
  <si>
    <t>GSL-Vergennes</t>
  </si>
  <si>
    <t>LCMM</t>
  </si>
  <si>
    <t>OC Child Care</t>
  </si>
  <si>
    <t>Purpose Energy</t>
  </si>
  <si>
    <t>Salisbury</t>
  </si>
  <si>
    <t>Shoreham</t>
  </si>
  <si>
    <t>VLS&amp;P</t>
  </si>
  <si>
    <t>AVG</t>
  </si>
  <si>
    <t>F</t>
  </si>
  <si>
    <t>R</t>
  </si>
  <si>
    <t>H</t>
  </si>
  <si>
    <t>A</t>
  </si>
  <si>
    <t>ACG</t>
  </si>
  <si>
    <t>Vermont Regional Priority Projects Scoring Matrix: Addison County</t>
  </si>
  <si>
    <t>Project name:</t>
  </si>
  <si>
    <t xml:space="preserve">Community Child Care Expansion Project </t>
  </si>
  <si>
    <t>ACCUD dba Maple Broadband - Universal Broadband</t>
  </si>
  <si>
    <t>Town of Bristol-Basin Street Improvements</t>
  </si>
  <si>
    <t>Ilsley Public Library Renovation &amp; Expansion</t>
  </si>
  <si>
    <t>Middlebury Skatepark</t>
  </si>
  <si>
    <t>Stonecrop Housing - Middlebury</t>
  </si>
  <si>
    <t>Town of Middlebury-Well Source Redundancy Project</t>
  </si>
  <si>
    <t>Town of Middlebury- Charles/Monroe St Intersection</t>
  </si>
  <si>
    <t>Town of Middlebury-Exchange Street Waterline Redundancy Improvements</t>
  </si>
  <si>
    <t>Town of Middlebury- Chipman Hill Water Tower</t>
  </si>
  <si>
    <t>Town of Middlebury- Wastewater Treament Facilty Upgrade</t>
  </si>
  <si>
    <t>Town of Shoreham - Farnham Property Redevelopment</t>
  </si>
  <si>
    <t>Vergennes Opera House - All Access Project</t>
  </si>
  <si>
    <t>Vergennes Community Pavilion</t>
  </si>
  <si>
    <t>Vergennes North Housing</t>
  </si>
  <si>
    <t xml:space="preserve">Type of Project: </t>
  </si>
  <si>
    <t>Type and subtype from the Project Information Form</t>
  </si>
  <si>
    <t>Infrastructure: Public facility
Workforce Development
Other: Child Care Expansion</t>
  </si>
  <si>
    <t xml:space="preserve">Infrastructure: Broadband
</t>
  </si>
  <si>
    <t xml:space="preserve">Infrastructure: Transportation and Stormwater
</t>
  </si>
  <si>
    <t xml:space="preserve">Infrastructure: Public Facility
</t>
  </si>
  <si>
    <t>Infrastructure: Public Facility</t>
  </si>
  <si>
    <t>Infratsructure-Water/wastewater
General Development- Residential Housing</t>
  </si>
  <si>
    <t xml:space="preserve">Infrastructure: Water
</t>
  </si>
  <si>
    <t>Infrastructure: Transportation and Stoemwater/watershed improvements</t>
  </si>
  <si>
    <t>Infrastructure: Wastewater</t>
  </si>
  <si>
    <t>General Development: Mixed use</t>
  </si>
  <si>
    <t>Other: ADA accesibility</t>
  </si>
  <si>
    <t>Infrastructure: Public Facility - Recreation &amp; Community Use</t>
  </si>
  <si>
    <t>Infrastructure- Water, Wastewater, streets
General development- Residential</t>
  </si>
  <si>
    <t xml:space="preserve">Project Sponsor: </t>
  </si>
  <si>
    <t>Name  Address Contact of person submitting project information</t>
  </si>
  <si>
    <t>Otter Creek Child Care Center, Inc.
71 S Pleasant St., Middlebury, VT 05753
linda@ottercreekcc.org
802-388-9688</t>
  </si>
  <si>
    <t>ACCUD dba Maple Broadband
PO Box 530, Middlebury, VT 05753
info@maplebroadband.net
802-377-3713</t>
  </si>
  <si>
    <t>Town of Bristol
1 south Street
Bristol, VT 05443
townadmin@bristolvt.org
802-453-2410</t>
  </si>
  <si>
    <t xml:space="preserve">
Town of Middlebury
77 Main St
Middlebury, VT 05753
kramsay@townofmiddlebury.org</t>
  </si>
  <si>
    <t>Middlebury Skatepark Project, Inc.
77 Main St
Middlebury, VT 05753
middleburyskatepark@gmail.com
802-989-3780</t>
  </si>
  <si>
    <t>Summit Properties
7 Aspen Drive, Suite 1
South Burlington, VT 05403
zdavisson@summitpmg.com
802-846-5430</t>
  </si>
  <si>
    <t>Town of Middlebury
77 Main St
Middlebury, VT 05753
(802)458-8001</t>
  </si>
  <si>
    <t>Town of Shoreham</t>
  </si>
  <si>
    <t>Friends of the Vergennes Opera House
PO Box 88
Vergennes, VT 05491
info@vergennesoperahouse.org
(802)877-6737</t>
  </si>
  <si>
    <t>City of Vergennes
120 Main Street, PO Box 35
Vergennes, VT 05491
manager@vergennes.org
802-877-2841</t>
  </si>
  <si>
    <t xml:space="preserve">Vergennes Housing Partners, LLC
25 Armory Lane
Vergennes, VT 05491
peterkahn@live.com
(802)734-8124
</t>
  </si>
  <si>
    <t>Project Principals:</t>
  </si>
  <si>
    <t>Name, Address, Contact Info</t>
  </si>
  <si>
    <t>Sponsor (see above), and:
David Provost, Executive VP for Finance and Administration
Middlebury College
Old Chapel 102, Middlebury, VT 05753
dprovost@middlebury.edu
802-443-5699</t>
  </si>
  <si>
    <t>Ellie de Villiers
Executive Director
PO Box 530, Middlebury, VT 05753
ellie@maplebroadband.net
802-373-3721</t>
  </si>
  <si>
    <t>Valerie Capels
Town Administrator
1 South St., Bristol, VT 05443
townadmin@bristolvt.org
802-453-2410</t>
  </si>
  <si>
    <t>Dana Hart
Library Director
75 Main St
Middlebury, VT 05753
dana.hart@ilsleypubliclibrary.org
(802)388-4098</t>
  </si>
  <si>
    <t>Jill Quackenbush
Treasurer
23 West St, Bristol, VT 05443
jillquack@gmail.com
541-280-3507</t>
  </si>
  <si>
    <t>Zeke Davisson. COO
Summit Properties
7 Aspen Drive, Suite 1
South Burlington, VT 05403
zdavisson@summitpmg.com
802-846-5430</t>
  </si>
  <si>
    <t>Emalee Cherington
DPW-Director of Planning
77 Main St
Middlebury, VT 05753
echerington@townofmiddlebury.org
(802)388-4045</t>
  </si>
  <si>
    <t>Steve Goodrich, Chair
Shoreham Select Board
297 Main St
Shoreham, VT 05770
(802)897-5841</t>
  </si>
  <si>
    <t xml:space="preserve">Susan Schaefer, Treasurer
PO Box 88
Vergennes, VT 05491
sus.schaefer@me.com
973-727-9482
</t>
  </si>
  <si>
    <t>Robyn Newton
Parks &amp; Recreation Committee Member
180 South Maple Street
Vergennes, VT 05491
rnewton@anwsd.org
802-233-5754</t>
  </si>
  <si>
    <t>Peter Kahn
Managing member
250 Palmer Lane
Charlotte, VT 05445
peterkahn#live.com
(802)734-8124</t>
  </si>
  <si>
    <t>Project Description:</t>
  </si>
  <si>
    <t xml:space="preserve">Description </t>
  </si>
  <si>
    <t xml:space="preserve">The Childcare Community Expansion Project is an expansion of the Otter Creek Child Center and College Street Children's Centers that will add an additional 77 daily childcare spots in Addison County.     </t>
  </si>
  <si>
    <t>Maple Broadband is working to ensure that every on-grid address across the communications union district has access to high-speed fiber-optic broadband.</t>
  </si>
  <si>
    <t>Re-alignment of the Basin Street /Main Street intersection approximately 30' west of the existing location to add enough length to the road to provide a car length's landing at its intersection with Main Street.  A slight curvature would be introduced to Basin Street to accomplish this, and the road would remain in its existing alignment, but the excessive grade would be reduced.  A uniform cross section along Main St, including a guard rail, sidewalk, green strip, curb and parking lane.</t>
  </si>
  <si>
    <t>This project is a major renovation and expansion of the existing Ilsley Public Library in downtown Middlebury. The original building will be restored, and the expansion will add roughly 8,000 square feet, increasing the library's useable space by one third. Longstanding safety and accessibility issues will be resolved, and the library will be able to transition to a more efficient geothermal heating and cooling system. `</t>
  </si>
  <si>
    <t>A diverse group of community members, parents, and outdoor recreation enthusiasts have been diligently working together over the past two years to manifest a vision of a modern skatepark in Middlebury’s Recreation Park. Sited next to the recently completed pump track, town pool, ice rink, sports fields and the Teen Center, the skatepark will form an integral part of Middlebury's Recreation Park, which functions as a hub of outdoor activity within the town of Middlebury and Addison County.</t>
  </si>
  <si>
    <t xml:space="preserve">Stonecrop Meadows is a master planned, new construction, mixed-income, highly energy efficient community being planned in the new Neighborhood Development Area in Middlebury, Vermont. The community will have mixed housing types, including subsidized for sale townhomes, modest market rate for sale townhomes, rental units offered at modest market rates, rental units targeting low-income families earning less than 60% of area median income (AMI), and rental units targeting very low-income families earning less than 30% of AMI and homeless and at-risk families and individuals.
</t>
  </si>
  <si>
    <t>The goal of this project is to source and construct an additional well to support the growing demands of the Town. The project would provide redundancy for the water system, minimizing the interruption of water service for consumers in Middlebury and Weybridge.</t>
  </si>
  <si>
    <t>The project will realign Charles Street/ Court Street intersection to the north and the Monroe Street/ Court Street intersection to the south as well as the Middlebury Union High School parking lots to provide better traffic flow and safety for bicyclists and pedestrians. The project will additionally replace undersized culverts, with box culverts to allow aquatic organism passage and better support the Barnes Brook watershed.</t>
  </si>
  <si>
    <t>The goal of this project is to make improvements to the water distribution network on Exchange Street to increase reliability and provide redundancy for maintenance. This project would provide immediate benefit to the system users in the Industrial Park.</t>
  </si>
  <si>
    <t>The proposed concrete water storage tank would be located adjacent to the existing storage on Chipman Hill. It would consist of a 1.3 mg pre-cast, pre-stressed concrete water tank. The proposed storage tank would allow for increased fire flow capabilities in addition to future average daily demands, better serving the population.</t>
  </si>
  <si>
    <t>The purpose of this project is to upgrade the existing Wastewater Treatment Facility and Main Pump Station in an effort to alleviate obsolete equipment, minimize environmental impacts, and increase energy efficiency.</t>
  </si>
  <si>
    <t xml:space="preserve">A plan to develop the Farnham property as a mixed-income housing and mixed-use area.
</t>
  </si>
  <si>
    <t xml:space="preserve">The All Access Project envisions a City Hall/Opera House that is accessible to all. This will be accomplished by constructing a new elevator tower affixed to the southwest side of the building; a new easier walkway from the street to this new entrance; and inside the theater, a discreet lift from the auditorium level to both the stage and dressing room, which will also include a new ADA restroom as well as ADA egress from the backstage door.. </t>
  </si>
  <si>
    <t>The City of Vergennes Parks and Recreation Committee seeks funding to construct the Vergennes Community Pavilion at Veterans Memorial Park to  provide more places where Addison County residents can play, gather, and celebrate. The Pavilion will serve as a central hub for recreational activities, protecting a new basketball court and ice rink multi-use surface constructed in 2021 and providing a year-round recreation facility in downtown Vergennes.`</t>
  </si>
  <si>
    <t>Vergennes North will be 130 units of "missing middle" workforce housing, which is desperately needed in the area. The missing middle demographic cannot qualify for low income housing, yet can't afford the high price of most existing and new housing. Units will be built in
multi-household dwellings of 10-14 units each, modeled after a peer building currently under construction in Vergennes.</t>
  </si>
  <si>
    <t>Otter Creek Child Care Center</t>
  </si>
  <si>
    <t>Maple Broadband</t>
  </si>
  <si>
    <t>Town of Bristol- Basin St Improvements</t>
  </si>
  <si>
    <t>Ilsley Library Expansion</t>
  </si>
  <si>
    <t>Stonecrop Housing</t>
  </si>
  <si>
    <t>Town Hall Theater Expansion</t>
  </si>
  <si>
    <t xml:space="preserve">Town of Middlebury- Exchange St </t>
  </si>
  <si>
    <t>Town of Middlebury - Chipman Hill Water Tower</t>
  </si>
  <si>
    <t xml:space="preserve">Town of Middlebury - WWTF </t>
  </si>
  <si>
    <t>Score 1-5, with 5 being best</t>
  </si>
  <si>
    <t xml:space="preserve">PROJECT PURPOSE AND BENEFITS: </t>
  </si>
  <si>
    <t xml:space="preserve">The degree to which the project builds capacity within the region for improved regional development/economic development/community development, including: advancing the goals and objectives of the region's CEDS and regional plans and addressing the most pressing economic and community development needs of the region. </t>
  </si>
  <si>
    <t xml:space="preserve">PROJECT TIMELINE, MILESTONES, AND STATUS: </t>
  </si>
  <si>
    <t>The degree to which the project is prepared to get underway, including factors such as site control, engineering and design; permitting, and funding identification and commitment.</t>
  </si>
  <si>
    <t xml:space="preserve">PROJECT PRINCIPAL EXPERIENCE: </t>
  </si>
  <si>
    <t xml:space="preserve">The degree to which project principals have successfully executed previous projects, managed grant funds or developed successful business models. </t>
  </si>
  <si>
    <t xml:space="preserve">PROJECT SUPPORT AND REGIONAL NEED:  </t>
  </si>
  <si>
    <t>The degree to which the project is consistent with and advances the goals and strategies identified by the region's CEDs and local and regional plans, advances regional needs identified in reports, plans and public forums, has community support and for which there has been community engagement, is not duplicative or dedundant in the region and therefore fill a need in the community or region.</t>
  </si>
  <si>
    <t xml:space="preserve">PROJECT COST, IDENTIFIED AND COMMITED FUNDS/FINANCING, AND FUNDING GAP: </t>
  </si>
  <si>
    <t xml:space="preserve">The degree to which the total project cost has been identified, budget and sources and uses has been provided, available resources have been identified including status (Received, committed, applied for, identified, etc.), expected dates of funding receipt are identified, a clear fuhnding gap is identified, and the expected state or federal funding source to fill the gap are identified. </t>
  </si>
  <si>
    <t>JOB CREATION</t>
  </si>
  <si>
    <t>The degree to which the project will retain or create permanent or temporary employment.</t>
  </si>
  <si>
    <t>TOTAL SCORE</t>
  </si>
  <si>
    <t>PRIORITY</t>
  </si>
  <si>
    <t>FINAL PRIORITIZATION</t>
  </si>
  <si>
    <t>SCORES</t>
  </si>
  <si>
    <t>By Points</t>
  </si>
  <si>
    <t>By Priority</t>
  </si>
  <si>
    <t>OCCCC</t>
  </si>
  <si>
    <t>MBB</t>
  </si>
  <si>
    <t>BRISTOL</t>
  </si>
  <si>
    <t>ILSLEY</t>
  </si>
  <si>
    <t>SKATE</t>
  </si>
  <si>
    <t>STONECROP</t>
  </si>
  <si>
    <t>MIDD-WELLS</t>
  </si>
  <si>
    <t>MIDD-MONROE</t>
  </si>
  <si>
    <t>MIDD-EXCH H20</t>
  </si>
  <si>
    <t>MIDD-TOWER</t>
  </si>
  <si>
    <t>MIDD-WW</t>
  </si>
  <si>
    <t>VOH</t>
  </si>
  <si>
    <t>PAV</t>
  </si>
  <si>
    <t>VERG HOUSING</t>
  </si>
  <si>
    <t>SCORE</t>
  </si>
  <si>
    <t>PRIORITIZATION</t>
  </si>
  <si>
    <t>Stonecrop Meadows Housing</t>
  </si>
  <si>
    <t>ADDISON COUNTY REGIONAL PRIORITY PROJECTS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</si>
</sst>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sz val="16"/>
      <color theme="1"/>
      <name val="Calibri"/>
      <family val="2"/>
      <scheme val="minor"/>
    </font>
    <font>
      <b/>
      <sz val="18"/>
      <color theme="1"/>
      <name val="Calibri"/>
      <family val="2"/>
      <scheme val="minor"/>
    </font>
    <font>
      <b/>
      <sz val="10"/>
      <color theme="1"/>
      <name val="Calibri"/>
      <family val="2"/>
      <scheme val="minor"/>
    </font>
    <font>
      <sz val="12"/>
      <color theme="1"/>
      <name val="Calibri"/>
      <family val="2"/>
      <scheme val="minor"/>
    </font>
    <font>
      <sz val="10"/>
      <color rgb="FF000000"/>
      <name val="Calibri"/>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theme="6"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0.499984740745262"/>
        <bgColor indexed="64"/>
      </patternFill>
    </fill>
    <fill>
      <patternFill patternType="solid">
        <fgColor rgb="FFFFFF00"/>
        <bgColor rgb="FF000000"/>
      </patternFill>
    </fill>
    <fill>
      <patternFill patternType="solid">
        <fgColor theme="4" tint="0.79998168889431442"/>
        <bgColor indexed="64"/>
      </patternFill>
    </fill>
    <fill>
      <patternFill patternType="solid">
        <fgColor theme="0" tint="-0.14999847407452621"/>
        <bgColor indexed="64"/>
      </patternFill>
    </fill>
  </fills>
  <borders count="80">
    <border>
      <left/>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ck">
        <color auto="1"/>
      </top>
      <bottom style="thin">
        <color auto="1"/>
      </bottom>
      <diagonal/>
    </border>
    <border>
      <left/>
      <right/>
      <top style="thin">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style="thin">
        <color indexed="64"/>
      </right>
      <top/>
      <bottom/>
      <diagonal/>
    </border>
    <border>
      <left style="thick">
        <color auto="1"/>
      </left>
      <right/>
      <top style="thick">
        <color auto="1"/>
      </top>
      <bottom style="thin">
        <color auto="1"/>
      </bottom>
      <diagonal/>
    </border>
    <border>
      <left style="thick">
        <color auto="1"/>
      </left>
      <right/>
      <top style="thin">
        <color auto="1"/>
      </top>
      <bottom style="thick">
        <color auto="1"/>
      </bottom>
      <diagonal/>
    </border>
    <border>
      <left style="thin">
        <color indexed="64"/>
      </left>
      <right style="thin">
        <color indexed="64"/>
      </right>
      <top style="thin">
        <color indexed="64"/>
      </top>
      <bottom style="thick">
        <color auto="1"/>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ck">
        <color auto="1"/>
      </bottom>
      <diagonal/>
    </border>
    <border>
      <left style="thin">
        <color indexed="64"/>
      </left>
      <right/>
      <top style="thin">
        <color indexed="64"/>
      </top>
      <bottom style="thick">
        <color auto="1"/>
      </bottom>
      <diagonal/>
    </border>
    <border>
      <left style="thin">
        <color auto="1"/>
      </left>
      <right/>
      <top style="thick">
        <color auto="1"/>
      </top>
      <bottom/>
      <diagonal/>
    </border>
    <border>
      <left/>
      <right style="medium">
        <color indexed="64"/>
      </right>
      <top style="thin">
        <color auto="1"/>
      </top>
      <bottom style="thick">
        <color auto="1"/>
      </bottom>
      <diagonal/>
    </border>
    <border>
      <left/>
      <right style="medium">
        <color indexed="64"/>
      </right>
      <top style="thick">
        <color auto="1"/>
      </top>
      <bottom style="thin">
        <color auto="1"/>
      </bottom>
      <diagonal/>
    </border>
    <border>
      <left style="thin">
        <color indexed="64"/>
      </left>
      <right/>
      <top/>
      <bottom style="thick">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ck">
        <color auto="1"/>
      </bottom>
      <diagonal/>
    </border>
    <border>
      <left style="medium">
        <color auto="1"/>
      </left>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thick">
        <color auto="1"/>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style="medium">
        <color auto="1"/>
      </right>
      <top style="thin">
        <color auto="1"/>
      </top>
      <bottom/>
      <diagonal/>
    </border>
    <border>
      <left/>
      <right style="thick">
        <color auto="1"/>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auto="1"/>
      </right>
      <top style="thick">
        <color auto="1"/>
      </top>
      <bottom/>
      <diagonal/>
    </border>
    <border>
      <left style="thin">
        <color indexed="64"/>
      </left>
      <right style="medium">
        <color auto="1"/>
      </right>
      <top style="thin">
        <color indexed="64"/>
      </top>
      <bottom style="thin">
        <color indexed="64"/>
      </bottom>
      <diagonal/>
    </border>
    <border>
      <left/>
      <right style="medium">
        <color auto="1"/>
      </right>
      <top/>
      <bottom/>
      <diagonal/>
    </border>
    <border>
      <left style="thick">
        <color auto="1"/>
      </left>
      <right/>
      <top style="thick">
        <color auto="1"/>
      </top>
      <bottom style="medium">
        <color auto="1"/>
      </bottom>
      <diagonal/>
    </border>
    <border>
      <left style="medium">
        <color auto="1"/>
      </left>
      <right/>
      <top style="thick">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right style="thick">
        <color auto="1"/>
      </right>
      <top style="thick">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ck">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ck">
        <color auto="1"/>
      </right>
      <top style="medium">
        <color auto="1"/>
      </top>
      <bottom/>
      <diagonal/>
    </border>
    <border>
      <left style="thin">
        <color auto="1"/>
      </left>
      <right style="thick">
        <color auto="1"/>
      </right>
      <top/>
      <bottom/>
      <diagonal/>
    </border>
    <border>
      <left style="medium">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style="thin">
        <color indexed="64"/>
      </right>
      <top style="thin">
        <color indexed="64"/>
      </top>
      <bottom style="thin">
        <color indexed="64"/>
      </bottom>
      <diagonal/>
    </border>
    <border>
      <left style="thin">
        <color indexed="64"/>
      </left>
      <right style="thick">
        <color auto="1"/>
      </right>
      <top style="thin">
        <color indexed="64"/>
      </top>
      <bottom style="thin">
        <color indexed="64"/>
      </bottom>
      <diagonal/>
    </border>
    <border>
      <left style="thin">
        <color indexed="64"/>
      </left>
      <right style="thick">
        <color auto="1"/>
      </right>
      <top style="thin">
        <color indexed="64"/>
      </top>
      <bottom/>
      <diagonal/>
    </border>
    <border>
      <left style="thick">
        <color auto="1"/>
      </left>
      <right style="thin">
        <color indexed="64"/>
      </right>
      <top style="thin">
        <color indexed="64"/>
      </top>
      <bottom/>
      <diagonal/>
    </border>
    <border>
      <left style="thick">
        <color auto="1"/>
      </left>
      <right/>
      <top style="thin">
        <color indexed="64"/>
      </top>
      <bottom style="thin">
        <color indexed="64"/>
      </bottom>
      <diagonal/>
    </border>
    <border>
      <left style="thin">
        <color indexed="64"/>
      </left>
      <right style="thick">
        <color auto="1"/>
      </right>
      <top style="thin">
        <color indexed="64"/>
      </top>
      <bottom style="thick">
        <color auto="1"/>
      </bottom>
      <diagonal/>
    </border>
    <border>
      <left style="thick">
        <color auto="1"/>
      </left>
      <right/>
      <top/>
      <bottom style="thin">
        <color indexed="64"/>
      </bottom>
      <diagonal/>
    </border>
    <border>
      <left/>
      <right/>
      <top style="thin">
        <color indexed="64"/>
      </top>
      <bottom/>
      <diagonal/>
    </border>
    <border>
      <left/>
      <right style="thick">
        <color auto="1"/>
      </right>
      <top/>
      <bottom style="thin">
        <color indexed="64"/>
      </bottom>
      <diagonal/>
    </border>
  </borders>
  <cellStyleXfs count="1">
    <xf numFmtId="0" fontId="0" fillId="0" borderId="0"/>
  </cellStyleXfs>
  <cellXfs count="328">
    <xf numFmtId="0" fontId="0" fillId="0" borderId="0" xfId="0"/>
    <xf numFmtId="0" fontId="4" fillId="0" borderId="0" xfId="0" applyFont="1"/>
    <xf numFmtId="164" fontId="5" fillId="0" borderId="2" xfId="0" applyNumberFormat="1" applyFont="1" applyBorder="1" applyAlignment="1">
      <alignment horizontal="center" vertical="center"/>
    </xf>
    <xf numFmtId="164" fontId="1" fillId="0" borderId="2" xfId="0" applyNumberFormat="1" applyFont="1" applyBorder="1" applyAlignment="1">
      <alignment horizontal="center" vertical="center" wrapText="1"/>
    </xf>
    <xf numFmtId="0" fontId="0" fillId="0" borderId="11" xfId="0" applyBorder="1"/>
    <xf numFmtId="0" fontId="0" fillId="0" borderId="12" xfId="0" applyBorder="1"/>
    <xf numFmtId="0" fontId="0" fillId="0" borderId="14" xfId="0" applyBorder="1"/>
    <xf numFmtId="0" fontId="6" fillId="0" borderId="0" xfId="0" applyFont="1" applyAlignment="1">
      <alignment horizont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21" xfId="0" applyFont="1" applyBorder="1" applyAlignment="1">
      <alignment horizontal="center" vertical="center"/>
    </xf>
    <xf numFmtId="0" fontId="2" fillId="0" borderId="12" xfId="0" applyFont="1" applyBorder="1" applyAlignment="1">
      <alignment horizontal="center"/>
    </xf>
    <xf numFmtId="0" fontId="2" fillId="0" borderId="0" xfId="0" applyFont="1" applyAlignment="1">
      <alignment horizontal="center"/>
    </xf>
    <xf numFmtId="0" fontId="7" fillId="0" borderId="22" xfId="0" applyFont="1" applyBorder="1" applyAlignment="1">
      <alignment horizontal="center" vertical="center"/>
    </xf>
    <xf numFmtId="0" fontId="2" fillId="7" borderId="2" xfId="0" applyFont="1" applyFill="1" applyBorder="1" applyAlignment="1">
      <alignment horizontal="center"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3" xfId="0" applyFont="1" applyBorder="1" applyAlignment="1">
      <alignment horizontal="center"/>
    </xf>
    <xf numFmtId="0" fontId="6" fillId="0" borderId="1" xfId="0" applyFont="1" applyBorder="1" applyAlignment="1">
      <alignment horizontal="center"/>
    </xf>
    <xf numFmtId="0" fontId="7" fillId="0" borderId="2" xfId="0" applyFont="1" applyBorder="1" applyAlignment="1">
      <alignment horizontal="center" vertical="center"/>
    </xf>
    <xf numFmtId="0" fontId="2" fillId="0" borderId="12" xfId="0" applyFont="1" applyBorder="1" applyAlignment="1">
      <alignment horizontal="center" vertical="top"/>
    </xf>
    <xf numFmtId="0" fontId="2" fillId="0" borderId="0" xfId="0" applyFont="1" applyAlignment="1">
      <alignment horizontal="center" vertical="top"/>
    </xf>
    <xf numFmtId="0" fontId="7" fillId="0" borderId="6" xfId="0" applyFont="1" applyBorder="1" applyAlignment="1">
      <alignment horizontal="center" vertical="center"/>
    </xf>
    <xf numFmtId="0" fontId="2" fillId="4" borderId="3" xfId="0" applyFont="1" applyFill="1" applyBorder="1" applyAlignment="1">
      <alignment horizontal="center" vertical="top" wrapText="1"/>
    </xf>
    <xf numFmtId="1" fontId="2" fillId="0" borderId="12" xfId="0" applyNumberFormat="1" applyFont="1" applyBorder="1"/>
    <xf numFmtId="1" fontId="2" fillId="4" borderId="2" xfId="0" applyNumberFormat="1" applyFont="1" applyFill="1" applyBorder="1" applyAlignment="1">
      <alignment horizontal="left" vertical="top" wrapText="1"/>
    </xf>
    <xf numFmtId="1" fontId="2" fillId="0" borderId="2" xfId="0" applyNumberFormat="1" applyFont="1" applyBorder="1" applyAlignment="1">
      <alignment horizontal="center" vertical="center"/>
    </xf>
    <xf numFmtId="1" fontId="2" fillId="0" borderId="0" xfId="0" applyNumberFormat="1" applyFont="1"/>
    <xf numFmtId="1" fontId="2" fillId="0" borderId="12" xfId="0" applyNumberFormat="1" applyFont="1" applyBorder="1" applyAlignment="1">
      <alignment horizontal="left" vertical="top"/>
    </xf>
    <xf numFmtId="1" fontId="2" fillId="0" borderId="0" xfId="0" applyNumberFormat="1" applyFont="1" applyAlignment="1">
      <alignment horizontal="left" vertical="top"/>
    </xf>
    <xf numFmtId="0" fontId="8" fillId="0" borderId="2" xfId="0" applyFont="1" applyBorder="1" applyAlignment="1">
      <alignment horizontal="center" wrapText="1"/>
    </xf>
    <xf numFmtId="1" fontId="7" fillId="4" borderId="20" xfId="0" applyNumberFormat="1" applyFont="1" applyFill="1" applyBorder="1" applyAlignment="1">
      <alignment horizontal="center" vertical="center"/>
    </xf>
    <xf numFmtId="0" fontId="2" fillId="6" borderId="2" xfId="0" applyFont="1" applyFill="1" applyBorder="1" applyAlignment="1">
      <alignment horizontal="center" vertical="center"/>
    </xf>
    <xf numFmtId="1" fontId="7" fillId="4" borderId="19" xfId="0" applyNumberFormat="1" applyFont="1" applyFill="1" applyBorder="1" applyAlignment="1">
      <alignment horizontal="center" vertical="center"/>
    </xf>
    <xf numFmtId="0" fontId="4" fillId="4" borderId="0" xfId="0" applyFont="1" applyFill="1"/>
    <xf numFmtId="1" fontId="2" fillId="4" borderId="0" xfId="0" applyNumberFormat="1" applyFont="1" applyFill="1" applyAlignment="1">
      <alignment horizontal="left" vertical="top"/>
    </xf>
    <xf numFmtId="0" fontId="0" fillId="4" borderId="0" xfId="0" applyFill="1"/>
    <xf numFmtId="0" fontId="10" fillId="8" borderId="2" xfId="0" applyFont="1" applyFill="1" applyBorder="1" applyAlignment="1">
      <alignment horizontal="center" vertical="center"/>
    </xf>
    <xf numFmtId="0" fontId="10" fillId="8" borderId="5" xfId="0" applyFont="1" applyFill="1" applyBorder="1" applyAlignment="1">
      <alignment horizontal="center" vertical="center"/>
    </xf>
    <xf numFmtId="0" fontId="0" fillId="0" borderId="0" xfId="0" applyAlignment="1">
      <alignment horizontal="center"/>
    </xf>
    <xf numFmtId="2" fontId="0" fillId="0" borderId="0" xfId="0" applyNumberFormat="1" applyAlignment="1">
      <alignment horizontal="center"/>
    </xf>
    <xf numFmtId="0" fontId="0" fillId="0" borderId="15" xfId="0" applyBorder="1" applyAlignment="1">
      <alignment horizontal="center"/>
    </xf>
    <xf numFmtId="0" fontId="0" fillId="0" borderId="27" xfId="0" applyBorder="1"/>
    <xf numFmtId="0" fontId="0" fillId="0" borderId="28" xfId="0" applyBorder="1" applyAlignment="1">
      <alignment horizontal="center"/>
    </xf>
    <xf numFmtId="2" fontId="0" fillId="0" borderId="28" xfId="0" applyNumberFormat="1" applyBorder="1" applyAlignment="1">
      <alignment horizontal="center"/>
    </xf>
    <xf numFmtId="0" fontId="1" fillId="0" borderId="14" xfId="0" applyFont="1" applyBorder="1"/>
    <xf numFmtId="0" fontId="1" fillId="0" borderId="15" xfId="0" applyFont="1" applyBorder="1"/>
    <xf numFmtId="0" fontId="0" fillId="0" borderId="34" xfId="0" applyBorder="1" applyAlignment="1">
      <alignment horizontal="center"/>
    </xf>
    <xf numFmtId="0" fontId="0" fillId="0" borderId="35" xfId="0" applyBorder="1" applyAlignment="1">
      <alignment horizontal="center"/>
    </xf>
    <xf numFmtId="0" fontId="1" fillId="0" borderId="0" xfId="0" applyFont="1" applyAlignment="1">
      <alignment horizontal="center"/>
    </xf>
    <xf numFmtId="0" fontId="1" fillId="0" borderId="36" xfId="0" applyFont="1" applyBorder="1" applyAlignment="1">
      <alignment horizontal="center"/>
    </xf>
    <xf numFmtId="0" fontId="1" fillId="0" borderId="6" xfId="0" applyFont="1" applyBorder="1" applyAlignment="1">
      <alignment horizontal="center"/>
    </xf>
    <xf numFmtId="2" fontId="0" fillId="0" borderId="1" xfId="0" applyNumberFormat="1" applyBorder="1" applyAlignment="1">
      <alignment horizontal="center"/>
    </xf>
    <xf numFmtId="2" fontId="0" fillId="0" borderId="26" xfId="0" applyNumberFormat="1" applyBorder="1" applyAlignment="1">
      <alignment horizontal="center"/>
    </xf>
    <xf numFmtId="0" fontId="1" fillId="0" borderId="39" xfId="0" applyFont="1" applyBorder="1"/>
    <xf numFmtId="0" fontId="1" fillId="0" borderId="37" xfId="0" applyFont="1" applyBorder="1"/>
    <xf numFmtId="1" fontId="0" fillId="0" borderId="37" xfId="0" applyNumberFormat="1" applyBorder="1" applyAlignment="1">
      <alignment horizontal="center"/>
    </xf>
    <xf numFmtId="0" fontId="1" fillId="0" borderId="2" xfId="0" applyFont="1" applyBorder="1" applyAlignment="1">
      <alignment horizontal="center"/>
    </xf>
    <xf numFmtId="1" fontId="0" fillId="0" borderId="41" xfId="0" applyNumberFormat="1" applyBorder="1" applyAlignment="1">
      <alignment horizontal="center"/>
    </xf>
    <xf numFmtId="1" fontId="0" fillId="6" borderId="37" xfId="0" applyNumberFormat="1" applyFill="1" applyBorder="1" applyAlignment="1">
      <alignment horizontal="center"/>
    </xf>
    <xf numFmtId="0" fontId="0" fillId="6" borderId="15" xfId="0" applyFill="1" applyBorder="1" applyAlignment="1">
      <alignment horizontal="center"/>
    </xf>
    <xf numFmtId="1" fontId="0" fillId="6" borderId="38" xfId="0" applyNumberFormat="1" applyFill="1" applyBorder="1" applyAlignment="1">
      <alignment horizontal="center"/>
    </xf>
    <xf numFmtId="0" fontId="0" fillId="6" borderId="29" xfId="0" applyFill="1" applyBorder="1" applyAlignment="1">
      <alignment horizontal="center"/>
    </xf>
    <xf numFmtId="0" fontId="7" fillId="6" borderId="21" xfId="0" applyFont="1" applyFill="1" applyBorder="1" applyAlignment="1">
      <alignment horizontal="center" vertical="center"/>
    </xf>
    <xf numFmtId="0" fontId="9" fillId="6" borderId="0" xfId="0" applyFont="1" applyFill="1" applyAlignment="1">
      <alignment horizontal="center" vertical="center"/>
    </xf>
    <xf numFmtId="0" fontId="0" fillId="0" borderId="49" xfId="0" applyBorder="1"/>
    <xf numFmtId="0" fontId="0" fillId="4" borderId="50" xfId="0" applyFill="1" applyBorder="1"/>
    <xf numFmtId="0" fontId="1" fillId="4" borderId="50" xfId="0" applyFont="1" applyFill="1" applyBorder="1" applyAlignment="1">
      <alignment horizontal="center" vertical="center" wrapText="1"/>
    </xf>
    <xf numFmtId="0" fontId="1" fillId="4" borderId="50" xfId="0" applyFont="1" applyFill="1" applyBorder="1" applyAlignment="1">
      <alignment horizontal="center" vertical="center"/>
    </xf>
    <xf numFmtId="0" fontId="0" fillId="4" borderId="51" xfId="0" applyFill="1" applyBorder="1"/>
    <xf numFmtId="0" fontId="1" fillId="9" borderId="50" xfId="0" applyFont="1" applyFill="1" applyBorder="1" applyAlignment="1">
      <alignment horizontal="center" vertical="center" wrapText="1"/>
    </xf>
    <xf numFmtId="0" fontId="0" fillId="0" borderId="51" xfId="0" applyBorder="1"/>
    <xf numFmtId="0" fontId="6" fillId="0" borderId="7" xfId="0" applyFont="1" applyBorder="1" applyAlignment="1">
      <alignment horizontal="center"/>
    </xf>
    <xf numFmtId="2" fontId="2" fillId="0" borderId="12" xfId="0" applyNumberFormat="1" applyFont="1" applyBorder="1" applyAlignment="1">
      <alignment horizontal="center"/>
    </xf>
    <xf numFmtId="2" fontId="3" fillId="0" borderId="4" xfId="0" applyNumberFormat="1" applyFont="1" applyBorder="1" applyAlignment="1">
      <alignment horizontal="left" vertical="center" wrapText="1"/>
    </xf>
    <xf numFmtId="2" fontId="9" fillId="0" borderId="4" xfId="0" applyNumberFormat="1" applyFont="1" applyBorder="1" applyAlignment="1">
      <alignment horizontal="left" vertical="center" wrapText="1"/>
    </xf>
    <xf numFmtId="2" fontId="9" fillId="0" borderId="4" xfId="0" applyNumberFormat="1" applyFont="1" applyBorder="1" applyAlignment="1">
      <alignment horizontal="left" vertical="top" wrapText="1"/>
    </xf>
    <xf numFmtId="2" fontId="5" fillId="0" borderId="4" xfId="0" applyNumberFormat="1" applyFont="1" applyBorder="1" applyAlignment="1">
      <alignment horizontal="center" vertical="center" wrapText="1"/>
    </xf>
    <xf numFmtId="2" fontId="2" fillId="0" borderId="4" xfId="0" applyNumberFormat="1" applyFont="1" applyBorder="1" applyAlignment="1">
      <alignment horizontal="center" vertical="center"/>
    </xf>
    <xf numFmtId="2" fontId="7" fillId="0" borderId="4" xfId="0" applyNumberFormat="1" applyFont="1" applyBorder="1" applyAlignment="1">
      <alignment horizontal="center" vertical="center"/>
    </xf>
    <xf numFmtId="2" fontId="7" fillId="0" borderId="21" xfId="0" applyNumberFormat="1" applyFont="1" applyBorder="1" applyAlignment="1">
      <alignment horizontal="center" vertical="center"/>
    </xf>
    <xf numFmtId="2" fontId="2" fillId="0" borderId="0" xfId="0" applyNumberFormat="1" applyFont="1" applyAlignment="1">
      <alignment horizontal="center"/>
    </xf>
    <xf numFmtId="2" fontId="2" fillId="0" borderId="12" xfId="0" applyNumberFormat="1" applyFont="1" applyBorder="1"/>
    <xf numFmtId="2" fontId="2" fillId="0" borderId="0" xfId="0" applyNumberFormat="1" applyFont="1"/>
    <xf numFmtId="2" fontId="2" fillId="0" borderId="12" xfId="0" applyNumberFormat="1" applyFont="1" applyBorder="1" applyAlignment="1">
      <alignment horizontal="left" vertical="top"/>
    </xf>
    <xf numFmtId="2" fontId="2" fillId="0" borderId="12" xfId="0" applyNumberFormat="1" applyFont="1" applyBorder="1" applyAlignment="1">
      <alignment horizontal="center" vertical="top"/>
    </xf>
    <xf numFmtId="2" fontId="2" fillId="0" borderId="0" xfId="0" applyNumberFormat="1" applyFont="1" applyAlignment="1">
      <alignment horizontal="left" vertical="top"/>
    </xf>
    <xf numFmtId="2" fontId="2" fillId="0" borderId="0" xfId="0" applyNumberFormat="1" applyFont="1" applyAlignment="1">
      <alignment horizontal="center" vertical="top"/>
    </xf>
    <xf numFmtId="2" fontId="3" fillId="0" borderId="0" xfId="0" applyNumberFormat="1" applyFont="1" applyAlignment="1">
      <alignment horizontal="center"/>
    </xf>
    <xf numFmtId="0" fontId="3" fillId="0" borderId="0" xfId="0" applyFont="1" applyAlignment="1">
      <alignment horizontal="center"/>
    </xf>
    <xf numFmtId="2" fontId="3" fillId="0" borderId="0" xfId="0" applyNumberFormat="1" applyFont="1"/>
    <xf numFmtId="2" fontId="3" fillId="0" borderId="0" xfId="0" applyNumberFormat="1" applyFont="1" applyAlignment="1">
      <alignment horizontal="center" vertical="top"/>
    </xf>
    <xf numFmtId="1" fontId="3" fillId="0" borderId="0" xfId="0" applyNumberFormat="1" applyFont="1" applyAlignment="1">
      <alignment horizontal="left" vertical="top"/>
    </xf>
    <xf numFmtId="0" fontId="3" fillId="0" borderId="0" xfId="0" applyFont="1" applyAlignment="1">
      <alignment horizontal="center" vertical="top"/>
    </xf>
    <xf numFmtId="0" fontId="3" fillId="0" borderId="0" xfId="0" applyFont="1"/>
    <xf numFmtId="1" fontId="3" fillId="0" borderId="0" xfId="0" applyNumberFormat="1" applyFont="1" applyAlignment="1">
      <alignment horizontal="center"/>
    </xf>
    <xf numFmtId="1" fontId="3" fillId="0" borderId="0" xfId="0" applyNumberFormat="1" applyFont="1" applyAlignment="1">
      <alignment horizontal="center" vertical="top"/>
    </xf>
    <xf numFmtId="0" fontId="0" fillId="0" borderId="52" xfId="0" applyBorder="1"/>
    <xf numFmtId="0" fontId="1" fillId="0" borderId="57" xfId="0" applyFont="1" applyBorder="1"/>
    <xf numFmtId="0" fontId="1" fillId="0" borderId="58" xfId="0" applyFont="1" applyBorder="1"/>
    <xf numFmtId="0" fontId="1" fillId="0" borderId="58" xfId="0" applyFont="1" applyBorder="1" applyAlignment="1">
      <alignment horizontal="center"/>
    </xf>
    <xf numFmtId="0" fontId="1" fillId="0" borderId="59" xfId="0" applyFont="1" applyBorder="1" applyAlignment="1">
      <alignment horizontal="center"/>
    </xf>
    <xf numFmtId="0" fontId="1" fillId="0" borderId="60" xfId="0" applyFont="1" applyBorder="1" applyAlignment="1">
      <alignment horizontal="center"/>
    </xf>
    <xf numFmtId="0" fontId="0" fillId="0" borderId="61" xfId="0" applyBorder="1"/>
    <xf numFmtId="0" fontId="0" fillId="0" borderId="62" xfId="0" applyBorder="1"/>
    <xf numFmtId="2" fontId="0" fillId="0" borderId="62" xfId="0" applyNumberFormat="1" applyBorder="1"/>
    <xf numFmtId="0" fontId="1" fillId="0" borderId="37" xfId="0" applyFont="1" applyBorder="1" applyAlignment="1">
      <alignment horizontal="center"/>
    </xf>
    <xf numFmtId="0" fontId="0" fillId="0" borderId="63" xfId="0" applyBorder="1"/>
    <xf numFmtId="0" fontId="0" fillId="0" borderId="64" xfId="0" applyBorder="1"/>
    <xf numFmtId="2" fontId="0" fillId="0" borderId="65" xfId="0" applyNumberFormat="1" applyBorder="1"/>
    <xf numFmtId="0" fontId="1" fillId="0" borderId="66" xfId="0" applyFont="1" applyBorder="1" applyAlignment="1">
      <alignment horizontal="center"/>
    </xf>
    <xf numFmtId="2" fontId="0" fillId="0" borderId="1" xfId="0" applyNumberFormat="1" applyBorder="1"/>
    <xf numFmtId="0" fontId="1" fillId="0" borderId="67" xfId="0" applyFont="1" applyBorder="1" applyAlignment="1">
      <alignment horizontal="center"/>
    </xf>
    <xf numFmtId="0" fontId="0" fillId="0" borderId="68" xfId="0" applyBorder="1"/>
    <xf numFmtId="0" fontId="0" fillId="0" borderId="69" xfId="0" applyBorder="1"/>
    <xf numFmtId="2" fontId="0" fillId="0" borderId="69" xfId="0" applyNumberFormat="1" applyBorder="1"/>
    <xf numFmtId="0" fontId="1" fillId="0" borderId="38" xfId="0" applyFont="1" applyBorder="1" applyAlignment="1">
      <alignment horizontal="center"/>
    </xf>
    <xf numFmtId="2" fontId="0" fillId="0" borderId="26" xfId="0" applyNumberFormat="1" applyBorder="1"/>
    <xf numFmtId="0" fontId="1" fillId="0" borderId="7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17" fontId="1" fillId="0" borderId="30" xfId="0" applyNumberFormat="1" applyFont="1" applyBorder="1" applyAlignment="1">
      <alignment horizontal="center"/>
    </xf>
    <xf numFmtId="17" fontId="1" fillId="0" borderId="31" xfId="0" applyNumberFormat="1" applyFont="1" applyBorder="1" applyAlignment="1">
      <alignment horizontal="center"/>
    </xf>
    <xf numFmtId="17" fontId="1" fillId="0" borderId="0" xfId="0" applyNumberFormat="1" applyFont="1" applyAlignment="1">
      <alignment horizontal="center"/>
    </xf>
    <xf numFmtId="17" fontId="1" fillId="0" borderId="15" xfId="0" applyNumberFormat="1" applyFont="1" applyBorder="1" applyAlignment="1">
      <alignment horizontal="center"/>
    </xf>
    <xf numFmtId="0" fontId="1" fillId="0" borderId="32" xfId="0" applyFont="1" applyBorder="1" applyAlignment="1">
      <alignment horizontal="center"/>
    </xf>
    <xf numFmtId="0" fontId="1" fillId="0" borderId="33" xfId="0" applyFont="1" applyBorder="1" applyAlignment="1">
      <alignment horizontal="center"/>
    </xf>
    <xf numFmtId="0" fontId="1" fillId="0" borderId="40" xfId="0" applyFont="1" applyBorder="1" applyAlignment="1">
      <alignment horizontal="center"/>
    </xf>
    <xf numFmtId="0" fontId="1" fillId="0" borderId="36" xfId="0" applyFont="1" applyBorder="1" applyAlignment="1">
      <alignment horizontal="center"/>
    </xf>
    <xf numFmtId="0" fontId="1" fillId="0" borderId="6" xfId="0" applyFont="1" applyBorder="1" applyAlignment="1">
      <alignment horizontal="center"/>
    </xf>
    <xf numFmtId="0" fontId="1" fillId="0" borderId="42" xfId="0" applyFont="1" applyBorder="1" applyAlignment="1">
      <alignment horizontal="center"/>
    </xf>
    <xf numFmtId="0" fontId="3" fillId="0" borderId="12" xfId="0" applyFont="1" applyBorder="1" applyAlignment="1">
      <alignment horizontal="center"/>
    </xf>
    <xf numFmtId="0" fontId="3" fillId="0" borderId="49" xfId="0" applyFont="1" applyBorder="1" applyAlignment="1">
      <alignment horizontal="center"/>
    </xf>
    <xf numFmtId="1" fontId="2" fillId="10" borderId="1" xfId="0" applyNumberFormat="1" applyFont="1" applyFill="1" applyBorder="1" applyAlignment="1">
      <alignment horizontal="center" vertical="center"/>
    </xf>
    <xf numFmtId="1" fontId="2" fillId="10" borderId="8" xfId="0" applyNumberFormat="1" applyFont="1" applyFill="1" applyBorder="1" applyAlignment="1">
      <alignment horizontal="center" vertical="center"/>
    </xf>
    <xf numFmtId="1" fontId="2" fillId="10" borderId="47" xfId="0" applyNumberFormat="1" applyFont="1" applyFill="1" applyBorder="1" applyAlignment="1">
      <alignment horizontal="center" vertical="center"/>
    </xf>
    <xf numFmtId="1" fontId="2" fillId="10" borderId="48" xfId="0" applyNumberFormat="1" applyFont="1" applyFill="1" applyBorder="1" applyAlignment="1">
      <alignment horizontal="center" vertical="center"/>
    </xf>
    <xf numFmtId="1" fontId="2" fillId="10" borderId="36" xfId="0" applyNumberFormat="1" applyFont="1" applyFill="1" applyBorder="1" applyAlignment="1">
      <alignment horizontal="center" vertical="center"/>
    </xf>
    <xf numFmtId="1" fontId="2" fillId="10" borderId="43" xfId="0" applyNumberFormat="1" applyFont="1" applyFill="1" applyBorder="1" applyAlignment="1">
      <alignment horizontal="center" vertical="center"/>
    </xf>
    <xf numFmtId="0" fontId="7" fillId="10" borderId="22" xfId="0" applyFont="1" applyFill="1" applyBorder="1" applyAlignment="1">
      <alignment horizontal="center" vertical="center"/>
    </xf>
    <xf numFmtId="0" fontId="7" fillId="10" borderId="21" xfId="0" applyFont="1" applyFill="1" applyBorder="1" applyAlignment="1">
      <alignment horizontal="center" vertical="center"/>
    </xf>
    <xf numFmtId="1" fontId="9" fillId="10" borderId="3" xfId="0" applyNumberFormat="1" applyFont="1" applyFill="1" applyBorder="1" applyAlignment="1">
      <alignment horizontal="center" vertical="center" wrapText="1"/>
    </xf>
    <xf numFmtId="1" fontId="9" fillId="10" borderId="4" xfId="0" applyNumberFormat="1" applyFont="1" applyFill="1" applyBorder="1" applyAlignment="1">
      <alignment horizontal="center" vertical="center" wrapText="1"/>
    </xf>
    <xf numFmtId="1" fontId="2" fillId="10" borderId="45" xfId="0" applyNumberFormat="1" applyFont="1" applyFill="1" applyBorder="1" applyAlignment="1">
      <alignment horizontal="center" vertical="center"/>
    </xf>
    <xf numFmtId="1" fontId="2" fillId="10" borderId="46" xfId="0" applyNumberFormat="1" applyFont="1" applyFill="1" applyBorder="1" applyAlignment="1">
      <alignment horizontal="center" vertical="center"/>
    </xf>
    <xf numFmtId="2" fontId="2" fillId="10" borderId="3" xfId="0" applyNumberFormat="1" applyFont="1" applyFill="1" applyBorder="1" applyAlignment="1">
      <alignment horizontal="center" vertical="center"/>
    </xf>
    <xf numFmtId="2" fontId="2" fillId="10" borderId="4" xfId="0" applyNumberFormat="1" applyFont="1" applyFill="1" applyBorder="1" applyAlignment="1">
      <alignment horizontal="center" vertical="center"/>
    </xf>
    <xf numFmtId="2" fontId="7" fillId="10" borderId="36" xfId="0" applyNumberFormat="1" applyFont="1" applyFill="1" applyBorder="1" applyAlignment="1">
      <alignment horizontal="center" vertical="center"/>
    </xf>
    <xf numFmtId="2" fontId="7" fillId="10" borderId="43" xfId="0" applyNumberFormat="1" applyFont="1" applyFill="1" applyBorder="1" applyAlignment="1">
      <alignment horizontal="center" vertical="center"/>
    </xf>
    <xf numFmtId="2" fontId="7" fillId="10" borderId="22" xfId="0" applyNumberFormat="1" applyFont="1" applyFill="1" applyBorder="1" applyAlignment="1">
      <alignment horizontal="center" vertical="center"/>
    </xf>
    <xf numFmtId="2" fontId="7" fillId="10" borderId="21" xfId="0" applyNumberFormat="1" applyFont="1" applyFill="1" applyBorder="1" applyAlignment="1">
      <alignment horizontal="center" vertical="center"/>
    </xf>
    <xf numFmtId="1" fontId="9" fillId="0" borderId="3" xfId="0" applyNumberFormat="1" applyFont="1" applyBorder="1" applyAlignment="1">
      <alignment horizontal="center" vertical="center" wrapText="1"/>
    </xf>
    <xf numFmtId="1" fontId="9" fillId="0" borderId="4" xfId="0" applyNumberFormat="1" applyFont="1" applyBorder="1" applyAlignment="1">
      <alignment horizontal="center" vertical="center" wrapText="1"/>
    </xf>
    <xf numFmtId="1" fontId="2" fillId="0" borderId="36" xfId="0" applyNumberFormat="1" applyFont="1" applyBorder="1" applyAlignment="1">
      <alignment horizontal="center" vertical="center"/>
    </xf>
    <xf numFmtId="1" fontId="2" fillId="0" borderId="43" xfId="0" applyNumberFormat="1"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2" fontId="9" fillId="10" borderId="3" xfId="0" applyNumberFormat="1" applyFont="1" applyFill="1" applyBorder="1" applyAlignment="1">
      <alignment horizontal="center" vertical="center" wrapText="1"/>
    </xf>
    <xf numFmtId="2" fontId="9" fillId="10" borderId="4" xfId="0" applyNumberFormat="1" applyFont="1" applyFill="1" applyBorder="1" applyAlignment="1">
      <alignment horizontal="center" vertical="center" wrapText="1"/>
    </xf>
    <xf numFmtId="2" fontId="2" fillId="10" borderId="1" xfId="0" applyNumberFormat="1" applyFont="1" applyFill="1" applyBorder="1" applyAlignment="1">
      <alignment horizontal="center" vertical="center"/>
    </xf>
    <xf numFmtId="2" fontId="2" fillId="10" borderId="8" xfId="0" applyNumberFormat="1" applyFont="1" applyFill="1" applyBorder="1" applyAlignment="1">
      <alignment horizontal="center" vertical="center"/>
    </xf>
    <xf numFmtId="2" fontId="2" fillId="10" borderId="47" xfId="0" applyNumberFormat="1" applyFont="1" applyFill="1" applyBorder="1" applyAlignment="1">
      <alignment horizontal="center" vertical="center"/>
    </xf>
    <xf numFmtId="2" fontId="2" fillId="10" borderId="48" xfId="0" applyNumberFormat="1" applyFont="1" applyFill="1" applyBorder="1" applyAlignment="1">
      <alignment horizontal="center" vertical="center"/>
    </xf>
    <xf numFmtId="2" fontId="9" fillId="0" borderId="3" xfId="0" applyNumberFormat="1" applyFont="1" applyBorder="1" applyAlignment="1">
      <alignment horizontal="center" vertical="center" wrapText="1"/>
    </xf>
    <xf numFmtId="2" fontId="9" fillId="0" borderId="4" xfId="0" applyNumberFormat="1" applyFont="1" applyBorder="1" applyAlignment="1">
      <alignment horizontal="center" vertical="center" wrapText="1"/>
    </xf>
    <xf numFmtId="2" fontId="2" fillId="0" borderId="45" xfId="0" applyNumberFormat="1" applyFont="1" applyBorder="1" applyAlignment="1">
      <alignment horizontal="center" vertical="center"/>
    </xf>
    <xf numFmtId="2" fontId="2" fillId="0" borderId="46" xfId="0" applyNumberFormat="1" applyFont="1" applyBorder="1" applyAlignment="1">
      <alignment horizontal="center" vertical="center"/>
    </xf>
    <xf numFmtId="2" fontId="2" fillId="0" borderId="1" xfId="0" applyNumberFormat="1" applyFont="1" applyBorder="1" applyAlignment="1">
      <alignment horizontal="center" vertical="center"/>
    </xf>
    <xf numFmtId="2" fontId="2" fillId="0" borderId="8" xfId="0" applyNumberFormat="1" applyFont="1" applyBorder="1" applyAlignment="1">
      <alignment horizontal="center" vertical="center"/>
    </xf>
    <xf numFmtId="2" fontId="2" fillId="0" borderId="47" xfId="0" applyNumberFormat="1" applyFont="1" applyBorder="1" applyAlignment="1">
      <alignment horizontal="center" vertical="center"/>
    </xf>
    <xf numFmtId="2" fontId="2" fillId="0" borderId="48" xfId="0" applyNumberFormat="1" applyFont="1" applyBorder="1" applyAlignment="1">
      <alignment horizontal="center" vertical="center"/>
    </xf>
    <xf numFmtId="2" fontId="7" fillId="0" borderId="36" xfId="0" applyNumberFormat="1" applyFont="1" applyBorder="1" applyAlignment="1">
      <alignment horizontal="center" vertical="center"/>
    </xf>
    <xf numFmtId="2" fontId="7" fillId="0" borderId="43" xfId="0" applyNumberFormat="1" applyFont="1" applyBorder="1" applyAlignment="1">
      <alignment horizontal="center" vertical="center"/>
    </xf>
    <xf numFmtId="2" fontId="7" fillId="0" borderId="22" xfId="0" applyNumberFormat="1" applyFont="1" applyBorder="1" applyAlignment="1">
      <alignment horizontal="center" vertical="center"/>
    </xf>
    <xf numFmtId="2" fontId="7" fillId="0" borderId="21" xfId="0" applyNumberFormat="1" applyFont="1" applyBorder="1" applyAlignment="1">
      <alignment horizontal="center" vertical="center"/>
    </xf>
    <xf numFmtId="2" fontId="2" fillId="10" borderId="3" xfId="0" applyNumberFormat="1" applyFont="1" applyFill="1" applyBorder="1" applyAlignment="1">
      <alignment horizontal="center" vertical="center" wrapText="1"/>
    </xf>
    <xf numFmtId="2" fontId="2" fillId="10" borderId="4" xfId="0" applyNumberFormat="1" applyFont="1" applyFill="1" applyBorder="1" applyAlignment="1">
      <alignment horizontal="center" vertical="center" wrapText="1"/>
    </xf>
    <xf numFmtId="2" fontId="2" fillId="10" borderId="45" xfId="0" applyNumberFormat="1" applyFont="1" applyFill="1" applyBorder="1" applyAlignment="1">
      <alignment horizontal="center" vertical="center"/>
    </xf>
    <xf numFmtId="2" fontId="2" fillId="10" borderId="46" xfId="0" applyNumberFormat="1" applyFont="1" applyFill="1" applyBorder="1" applyAlignment="1">
      <alignment horizontal="center" vertical="center"/>
    </xf>
    <xf numFmtId="2" fontId="2" fillId="10" borderId="22" xfId="0" applyNumberFormat="1" applyFont="1" applyFill="1" applyBorder="1" applyAlignment="1">
      <alignment horizontal="center" vertical="center"/>
    </xf>
    <xf numFmtId="2" fontId="2" fillId="10" borderId="21" xfId="0" applyNumberFormat="1" applyFont="1" applyFill="1" applyBorder="1" applyAlignment="1">
      <alignment horizontal="center" vertical="center"/>
    </xf>
    <xf numFmtId="2" fontId="2" fillId="0" borderId="45" xfId="0" applyNumberFormat="1" applyFont="1" applyBorder="1" applyAlignment="1">
      <alignment horizontal="center" vertical="center" wrapText="1"/>
    </xf>
    <xf numFmtId="2" fontId="2" fillId="0" borderId="46" xfId="0" applyNumberFormat="1" applyFont="1" applyBorder="1" applyAlignment="1">
      <alignment horizontal="center" vertical="center" wrapText="1"/>
    </xf>
    <xf numFmtId="2" fontId="2" fillId="0" borderId="22" xfId="0" applyNumberFormat="1" applyFont="1" applyBorder="1" applyAlignment="1">
      <alignment horizontal="center" vertical="center" wrapText="1"/>
    </xf>
    <xf numFmtId="2" fontId="2" fillId="0" borderId="21" xfId="0" applyNumberFormat="1" applyFont="1" applyBorder="1" applyAlignment="1">
      <alignment horizontal="center" vertical="center" wrapText="1"/>
    </xf>
    <xf numFmtId="2" fontId="2" fillId="0" borderId="22" xfId="0" applyNumberFormat="1" applyFont="1" applyBorder="1" applyAlignment="1">
      <alignment horizontal="center" vertical="center"/>
    </xf>
    <xf numFmtId="2" fontId="2" fillId="0" borderId="21" xfId="0" applyNumberFormat="1" applyFont="1" applyBorder="1" applyAlignment="1">
      <alignment horizontal="center" vertical="center"/>
    </xf>
    <xf numFmtId="2" fontId="7" fillId="10" borderId="44" xfId="0" applyNumberFormat="1" applyFont="1" applyFill="1" applyBorder="1" applyAlignment="1">
      <alignment horizontal="center" vertical="center"/>
    </xf>
    <xf numFmtId="2" fontId="2" fillId="0" borderId="3" xfId="0" applyNumberFormat="1" applyFont="1" applyBorder="1" applyAlignment="1">
      <alignment horizontal="center" vertical="center"/>
    </xf>
    <xf numFmtId="2" fontId="2" fillId="0" borderId="4" xfId="0" applyNumberFormat="1" applyFont="1" applyBorder="1" applyAlignment="1">
      <alignment horizontal="center" vertical="center"/>
    </xf>
    <xf numFmtId="2" fontId="7" fillId="0" borderId="44" xfId="0" applyNumberFormat="1" applyFont="1" applyBorder="1" applyAlignment="1">
      <alignment horizontal="center" vertical="center"/>
    </xf>
    <xf numFmtId="2" fontId="3" fillId="0" borderId="3" xfId="0" applyNumberFormat="1" applyFont="1" applyBorder="1" applyAlignment="1">
      <alignment horizontal="left" vertical="center" wrapText="1"/>
    </xf>
    <xf numFmtId="2" fontId="3" fillId="0" borderId="4" xfId="0" applyNumberFormat="1" applyFont="1" applyBorder="1" applyAlignment="1">
      <alignment horizontal="left" vertical="center" wrapText="1"/>
    </xf>
    <xf numFmtId="2" fontId="9" fillId="0" borderId="3" xfId="0" applyNumberFormat="1" applyFont="1" applyBorder="1" applyAlignment="1">
      <alignment horizontal="left" vertical="center" wrapText="1"/>
    </xf>
    <xf numFmtId="2" fontId="9" fillId="0" borderId="4" xfId="0" applyNumberFormat="1" applyFont="1" applyBorder="1" applyAlignment="1">
      <alignment horizontal="left" vertical="center" wrapText="1"/>
    </xf>
    <xf numFmtId="1" fontId="9" fillId="4" borderId="3" xfId="0" applyNumberFormat="1" applyFont="1" applyFill="1" applyBorder="1" applyAlignment="1">
      <alignment horizontal="left" vertical="top" wrapText="1"/>
    </xf>
    <xf numFmtId="1" fontId="9" fillId="4" borderId="4" xfId="0" applyNumberFormat="1" applyFont="1" applyFill="1" applyBorder="1" applyAlignment="1">
      <alignment horizontal="left" vertical="top" wrapText="1"/>
    </xf>
    <xf numFmtId="2" fontId="9" fillId="10" borderId="3" xfId="0" applyNumberFormat="1" applyFont="1" applyFill="1" applyBorder="1" applyAlignment="1">
      <alignment horizontal="left" vertical="top" wrapText="1"/>
    </xf>
    <xf numFmtId="2" fontId="9" fillId="10" borderId="4" xfId="0" applyNumberFormat="1" applyFont="1" applyFill="1" applyBorder="1" applyAlignment="1">
      <alignment horizontal="left" vertical="top" wrapText="1"/>
    </xf>
    <xf numFmtId="2" fontId="3" fillId="0" borderId="3" xfId="0" applyNumberFormat="1" applyFont="1" applyBorder="1" applyAlignment="1">
      <alignment horizontal="left" vertical="top" wrapText="1"/>
    </xf>
    <xf numFmtId="2" fontId="3" fillId="0" borderId="4" xfId="0" applyNumberFormat="1" applyFont="1" applyBorder="1" applyAlignment="1">
      <alignment horizontal="left" vertical="top" wrapText="1"/>
    </xf>
    <xf numFmtId="2" fontId="9" fillId="0" borderId="3" xfId="0" applyNumberFormat="1" applyFont="1" applyBorder="1" applyAlignment="1">
      <alignment horizontal="left" vertical="top" wrapText="1"/>
    </xf>
    <xf numFmtId="2" fontId="9" fillId="0" borderId="4" xfId="0" applyNumberFormat="1" applyFont="1" applyBorder="1" applyAlignment="1">
      <alignment horizontal="left" vertical="top" wrapText="1"/>
    </xf>
    <xf numFmtId="2" fontId="9" fillId="10" borderId="3" xfId="0" applyNumberFormat="1" applyFont="1" applyFill="1" applyBorder="1" applyAlignment="1">
      <alignment horizontal="left" vertical="center" wrapText="1"/>
    </xf>
    <xf numFmtId="2" fontId="9" fillId="10" borderId="4" xfId="0" applyNumberFormat="1" applyFont="1" applyFill="1" applyBorder="1" applyAlignment="1">
      <alignment horizontal="left" vertical="center" wrapText="1"/>
    </xf>
    <xf numFmtId="2" fontId="2" fillId="0" borderId="4" xfId="0" applyNumberFormat="1" applyFont="1" applyBorder="1" applyAlignment="1">
      <alignment horizontal="left" vertical="top" wrapText="1"/>
    </xf>
    <xf numFmtId="0" fontId="4" fillId="9"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5" borderId="18"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24"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6" fillId="0" borderId="7" xfId="0" applyFont="1" applyBorder="1" applyAlignment="1">
      <alignment horizont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2" fontId="3" fillId="10" borderId="3" xfId="0" applyNumberFormat="1" applyFont="1" applyFill="1" applyBorder="1" applyAlignment="1">
      <alignment horizontal="left" vertical="center" wrapText="1"/>
    </xf>
    <xf numFmtId="2" fontId="3" fillId="10" borderId="4" xfId="0" applyNumberFormat="1" applyFont="1" applyFill="1" applyBorder="1" applyAlignment="1">
      <alignment horizontal="left" vertical="center" wrapText="1"/>
    </xf>
    <xf numFmtId="1" fontId="5" fillId="6" borderId="3" xfId="0" applyNumberFormat="1" applyFont="1" applyFill="1" applyBorder="1" applyAlignment="1">
      <alignment horizontal="left" vertical="top" wrapText="1"/>
    </xf>
    <xf numFmtId="1" fontId="5" fillId="6" borderId="4" xfId="0" applyNumberFormat="1" applyFont="1" applyFill="1" applyBorder="1" applyAlignment="1">
      <alignment horizontal="left" vertical="top" wrapText="1"/>
    </xf>
    <xf numFmtId="1" fontId="3" fillId="4" borderId="3" xfId="0" applyNumberFormat="1" applyFont="1" applyFill="1" applyBorder="1" applyAlignment="1">
      <alignment horizontal="left" vertical="center" wrapText="1"/>
    </xf>
    <xf numFmtId="1" fontId="3" fillId="4" borderId="4" xfId="0" applyNumberFormat="1" applyFont="1" applyFill="1" applyBorder="1" applyAlignment="1">
      <alignment horizontal="left" vertical="center" wrapText="1"/>
    </xf>
    <xf numFmtId="1" fontId="3" fillId="0" borderId="3" xfId="0" applyNumberFormat="1" applyFont="1" applyBorder="1" applyAlignment="1">
      <alignment horizontal="left" vertical="center" wrapText="1"/>
    </xf>
    <xf numFmtId="1" fontId="3" fillId="0" borderId="4" xfId="0" applyNumberFormat="1" applyFont="1" applyBorder="1" applyAlignment="1">
      <alignment horizontal="left" vertical="center" wrapText="1"/>
    </xf>
    <xf numFmtId="1" fontId="9" fillId="0" borderId="3" xfId="0" applyNumberFormat="1" applyFont="1" applyBorder="1" applyAlignment="1">
      <alignment horizontal="left" vertical="top" wrapText="1"/>
    </xf>
    <xf numFmtId="1" fontId="9" fillId="0" borderId="4" xfId="0" applyNumberFormat="1" applyFont="1" applyBorder="1" applyAlignment="1">
      <alignment horizontal="left" vertical="top" wrapText="1"/>
    </xf>
    <xf numFmtId="1" fontId="0" fillId="4" borderId="3" xfId="0" applyNumberFormat="1" applyFill="1" applyBorder="1" applyAlignment="1">
      <alignment horizontal="left" vertical="top" wrapText="1"/>
    </xf>
    <xf numFmtId="1" fontId="0" fillId="4" borderId="4" xfId="0" applyNumberFormat="1" applyFill="1" applyBorder="1" applyAlignment="1">
      <alignment horizontal="left" vertical="top" wrapText="1"/>
    </xf>
    <xf numFmtId="2" fontId="2" fillId="10" borderId="4" xfId="0" applyNumberFormat="1" applyFont="1" applyFill="1" applyBorder="1" applyAlignment="1">
      <alignment horizontal="left" vertical="top" wrapText="1"/>
    </xf>
    <xf numFmtId="0" fontId="1" fillId="0" borderId="53" xfId="0" applyFont="1" applyBorder="1" applyAlignment="1">
      <alignment horizontal="center"/>
    </xf>
    <xf numFmtId="0" fontId="1" fillId="0" borderId="54" xfId="0" applyFont="1" applyBorder="1" applyAlignment="1">
      <alignment horizontal="center"/>
    </xf>
    <xf numFmtId="0" fontId="1" fillId="0" borderId="55" xfId="0" applyFont="1" applyBorder="1" applyAlignment="1">
      <alignment horizontal="center"/>
    </xf>
    <xf numFmtId="0" fontId="1" fillId="0" borderId="56" xfId="0" applyFont="1" applyBorder="1" applyAlignment="1">
      <alignment horizontal="center"/>
    </xf>
    <xf numFmtId="1" fontId="3" fillId="4" borderId="19" xfId="0" applyNumberFormat="1" applyFont="1" applyFill="1" applyBorder="1" applyAlignment="1">
      <alignment horizontal="center" vertical="center"/>
    </xf>
    <xf numFmtId="1" fontId="3" fillId="0" borderId="21" xfId="0" applyNumberFormat="1" applyFont="1" applyBorder="1" applyAlignment="1">
      <alignment horizontal="center" vertical="center"/>
    </xf>
    <xf numFmtId="1" fontId="3" fillId="10" borderId="22" xfId="0" applyNumberFormat="1" applyFont="1" applyFill="1" applyBorder="1" applyAlignment="1">
      <alignment horizontal="center" vertical="center"/>
    </xf>
    <xf numFmtId="1" fontId="3" fillId="0" borderId="22" xfId="0" applyNumberFormat="1" applyFont="1" applyBorder="1" applyAlignment="1">
      <alignment horizontal="center" vertical="center"/>
    </xf>
    <xf numFmtId="1" fontId="3" fillId="6" borderId="21" xfId="0" applyNumberFormat="1" applyFont="1" applyFill="1" applyBorder="1" applyAlignment="1">
      <alignment horizontal="center" vertical="center"/>
    </xf>
    <xf numFmtId="1" fontId="3" fillId="0" borderId="19" xfId="0" applyNumberFormat="1" applyFont="1" applyBorder="1" applyAlignment="1">
      <alignment horizontal="center" vertical="center"/>
    </xf>
    <xf numFmtId="2" fontId="3" fillId="0" borderId="4" xfId="0" applyNumberFormat="1" applyFont="1" applyBorder="1" applyAlignment="1">
      <alignment horizontal="center" vertical="center"/>
    </xf>
    <xf numFmtId="2" fontId="3" fillId="10" borderId="36" xfId="0" applyNumberFormat="1" applyFont="1" applyFill="1" applyBorder="1" applyAlignment="1">
      <alignment horizontal="center" vertical="center"/>
    </xf>
    <xf numFmtId="1" fontId="3" fillId="4" borderId="20" xfId="0" applyNumberFormat="1" applyFont="1" applyFill="1" applyBorder="1" applyAlignment="1">
      <alignment horizontal="center" vertical="center"/>
    </xf>
    <xf numFmtId="0" fontId="3" fillId="0" borderId="20" xfId="0" applyFont="1" applyBorder="1" applyAlignment="1">
      <alignment horizontal="center" vertical="center"/>
    </xf>
    <xf numFmtId="2" fontId="3" fillId="4" borderId="20" xfId="0" applyNumberFormat="1" applyFont="1" applyFill="1" applyBorder="1" applyAlignment="1">
      <alignment horizontal="center" vertical="center"/>
    </xf>
    <xf numFmtId="2" fontId="3" fillId="0" borderId="20" xfId="0" applyNumberFormat="1" applyFont="1" applyBorder="1" applyAlignment="1">
      <alignment horizontal="center" vertical="center"/>
    </xf>
    <xf numFmtId="2" fontId="3" fillId="0" borderId="6" xfId="0" applyNumberFormat="1" applyFont="1" applyBorder="1" applyAlignment="1">
      <alignment horizontal="center" vertical="center"/>
    </xf>
    <xf numFmtId="2" fontId="3" fillId="0" borderId="2" xfId="0" applyNumberFormat="1" applyFont="1" applyBorder="1" applyAlignment="1">
      <alignment horizontal="center" vertical="center"/>
    </xf>
    <xf numFmtId="0" fontId="3" fillId="5" borderId="10" xfId="0" applyFont="1" applyFill="1" applyBorder="1" applyAlignment="1">
      <alignment horizontal="center" vertical="center"/>
    </xf>
    <xf numFmtId="0" fontId="0" fillId="0" borderId="0" xfId="0" applyBorder="1"/>
    <xf numFmtId="0" fontId="3" fillId="0" borderId="0" xfId="0" applyFont="1" applyBorder="1" applyAlignment="1">
      <alignment horizontal="center"/>
    </xf>
    <xf numFmtId="0" fontId="1" fillId="2" borderId="45" xfId="0" applyFont="1" applyFill="1" applyBorder="1" applyAlignment="1">
      <alignment horizontal="center" vertical="center" wrapText="1"/>
    </xf>
    <xf numFmtId="0" fontId="3" fillId="2" borderId="6" xfId="0" applyFont="1" applyFill="1" applyBorder="1" applyAlignment="1">
      <alignment horizontal="center" vertical="center" wrapText="1"/>
    </xf>
    <xf numFmtId="1" fontId="3" fillId="10" borderId="10" xfId="0" applyNumberFormat="1" applyFont="1" applyFill="1" applyBorder="1" applyAlignment="1">
      <alignment horizontal="center" vertical="center"/>
    </xf>
    <xf numFmtId="2" fontId="3" fillId="0" borderId="72" xfId="0" applyNumberFormat="1" applyFont="1" applyBorder="1" applyAlignment="1">
      <alignment horizontal="left" vertical="center" wrapText="1"/>
    </xf>
    <xf numFmtId="2" fontId="9" fillId="0" borderId="72" xfId="0" applyNumberFormat="1" applyFont="1" applyBorder="1" applyAlignment="1">
      <alignment horizontal="left" vertical="center" wrapText="1"/>
    </xf>
    <xf numFmtId="2" fontId="9" fillId="0" borderId="72" xfId="0" applyNumberFormat="1" applyFont="1" applyBorder="1" applyAlignment="1">
      <alignment horizontal="left" vertical="top" wrapText="1"/>
    </xf>
    <xf numFmtId="164" fontId="5" fillId="0" borderId="71" xfId="0" applyNumberFormat="1" applyFont="1" applyBorder="1" applyAlignment="1">
      <alignment horizontal="center" vertical="center"/>
    </xf>
    <xf numFmtId="164" fontId="5" fillId="0" borderId="74" xfId="0" applyNumberFormat="1" applyFont="1" applyBorder="1" applyAlignment="1">
      <alignment horizontal="center" vertical="center"/>
    </xf>
    <xf numFmtId="0" fontId="3" fillId="2" borderId="75" xfId="0" applyFont="1" applyFill="1" applyBorder="1" applyAlignment="1">
      <alignment horizontal="center" vertical="center" wrapText="1"/>
    </xf>
    <xf numFmtId="2" fontId="3" fillId="0" borderId="73" xfId="0" applyNumberFormat="1" applyFont="1" applyBorder="1" applyAlignment="1">
      <alignment horizontal="center" vertical="center"/>
    </xf>
    <xf numFmtId="0" fontId="3" fillId="5" borderId="18" xfId="0" applyFont="1" applyFill="1" applyBorder="1" applyAlignment="1">
      <alignment horizontal="center" vertical="center"/>
    </xf>
    <xf numFmtId="1" fontId="3" fillId="0" borderId="76" xfId="0" applyNumberFormat="1" applyFont="1" applyBorder="1" applyAlignment="1">
      <alignment horizontal="center" vertical="center"/>
    </xf>
    <xf numFmtId="0" fontId="3" fillId="0" borderId="11" xfId="0" applyFont="1" applyBorder="1" applyAlignment="1">
      <alignment horizontal="center"/>
    </xf>
    <xf numFmtId="1" fontId="3" fillId="0" borderId="0" xfId="0" applyNumberFormat="1" applyFont="1" applyBorder="1" applyAlignment="1">
      <alignment horizontal="center"/>
    </xf>
    <xf numFmtId="1" fontId="3" fillId="0" borderId="15" xfId="0" applyNumberFormat="1" applyFont="1" applyBorder="1" applyAlignment="1">
      <alignment horizontal="center"/>
    </xf>
    <xf numFmtId="2" fontId="2" fillId="0" borderId="0" xfId="0" applyNumberFormat="1" applyFont="1" applyBorder="1" applyAlignment="1">
      <alignment horizontal="center"/>
    </xf>
    <xf numFmtId="2" fontId="2" fillId="0" borderId="0" xfId="0" applyNumberFormat="1" applyFont="1" applyBorder="1"/>
    <xf numFmtId="2" fontId="2" fillId="0" borderId="15" xfId="0" applyNumberFormat="1" applyFont="1" applyBorder="1"/>
    <xf numFmtId="0" fontId="6" fillId="0" borderId="0" xfId="0" applyFont="1" applyBorder="1" applyAlignment="1">
      <alignment horizontal="center"/>
    </xf>
    <xf numFmtId="0" fontId="2" fillId="0" borderId="0" xfId="0" applyFont="1" applyBorder="1" applyAlignment="1">
      <alignment horizontal="center"/>
    </xf>
    <xf numFmtId="2" fontId="2" fillId="0" borderId="0" xfId="0" applyNumberFormat="1" applyFont="1" applyBorder="1" applyAlignment="1">
      <alignment horizontal="left" vertical="top"/>
    </xf>
    <xf numFmtId="2" fontId="2" fillId="0" borderId="0" xfId="0" applyNumberFormat="1" applyFont="1" applyBorder="1" applyAlignment="1">
      <alignment horizontal="center" vertical="top"/>
    </xf>
    <xf numFmtId="1" fontId="2" fillId="0" borderId="0" xfId="0" applyNumberFormat="1" applyFont="1" applyBorder="1" applyAlignment="1">
      <alignment horizontal="left" vertical="top"/>
    </xf>
    <xf numFmtId="0" fontId="2" fillId="0" borderId="0" xfId="0" applyFont="1" applyBorder="1" applyAlignment="1">
      <alignment horizontal="center" vertical="top"/>
    </xf>
    <xf numFmtId="1" fontId="2" fillId="0" borderId="0" xfId="0" applyNumberFormat="1" applyFont="1" applyBorder="1"/>
    <xf numFmtId="0" fontId="3" fillId="0" borderId="77" xfId="0" applyFont="1" applyBorder="1" applyAlignment="1">
      <alignment horizontal="center" vertical="center"/>
    </xf>
    <xf numFmtId="0" fontId="3" fillId="0" borderId="7" xfId="0" applyFont="1" applyBorder="1" applyAlignment="1">
      <alignment horizontal="center" vertical="center"/>
    </xf>
    <xf numFmtId="0" fontId="9" fillId="0" borderId="11" xfId="0" applyFont="1" applyBorder="1"/>
    <xf numFmtId="164" fontId="5" fillId="0" borderId="71" xfId="0" applyNumberFormat="1" applyFont="1" applyBorder="1" applyAlignment="1">
      <alignment horizontal="center" vertical="center" wrapText="1"/>
    </xf>
    <xf numFmtId="0" fontId="9" fillId="0" borderId="14" xfId="0" applyFont="1" applyBorder="1"/>
    <xf numFmtId="0" fontId="3" fillId="3" borderId="6" xfId="0" applyFont="1" applyFill="1" applyBorder="1" applyAlignment="1">
      <alignment horizontal="center" vertical="center"/>
    </xf>
    <xf numFmtId="0" fontId="3" fillId="3" borderId="6" xfId="0" applyFont="1" applyFill="1" applyBorder="1" applyAlignment="1">
      <alignment horizontal="center" vertical="center" wrapText="1"/>
    </xf>
    <xf numFmtId="0" fontId="1" fillId="2" borderId="78" xfId="0" applyFont="1" applyFill="1" applyBorder="1" applyAlignment="1">
      <alignment horizontal="center" vertical="center" wrapText="1"/>
    </xf>
    <xf numFmtId="2" fontId="3" fillId="10" borderId="20" xfId="0" applyNumberFormat="1" applyFont="1" applyFill="1" applyBorder="1" applyAlignment="1">
      <alignment horizontal="left" vertical="center" wrapText="1"/>
    </xf>
    <xf numFmtId="2" fontId="3" fillId="0" borderId="2" xfId="0" applyNumberFormat="1" applyFont="1" applyBorder="1" applyAlignment="1">
      <alignment horizontal="left" vertical="center" wrapText="1"/>
    </xf>
    <xf numFmtId="1" fontId="3" fillId="4" borderId="2" xfId="0" applyNumberFormat="1" applyFont="1" applyFill="1" applyBorder="1" applyAlignment="1">
      <alignment horizontal="left" vertical="center" wrapText="1"/>
    </xf>
    <xf numFmtId="2" fontId="3" fillId="10" borderId="2" xfId="0" applyNumberFormat="1" applyFont="1" applyFill="1" applyBorder="1" applyAlignment="1">
      <alignment horizontal="left" vertical="center" wrapText="1"/>
    </xf>
    <xf numFmtId="2" fontId="9" fillId="10" borderId="20" xfId="0" applyNumberFormat="1" applyFont="1" applyFill="1" applyBorder="1" applyAlignment="1">
      <alignment horizontal="left" vertical="top" wrapText="1"/>
    </xf>
    <xf numFmtId="2" fontId="9" fillId="0" borderId="2" xfId="0" applyNumberFormat="1" applyFont="1" applyBorder="1" applyAlignment="1">
      <alignment horizontal="left" vertical="center" wrapText="1"/>
    </xf>
    <xf numFmtId="1" fontId="9" fillId="4" borderId="2" xfId="0" applyNumberFormat="1" applyFont="1" applyFill="1" applyBorder="1" applyAlignment="1">
      <alignment horizontal="left" vertical="top" wrapText="1"/>
    </xf>
    <xf numFmtId="2" fontId="9" fillId="10" borderId="2" xfId="0" applyNumberFormat="1" applyFont="1" applyFill="1" applyBorder="1" applyAlignment="1">
      <alignment horizontal="left" vertical="center" wrapText="1"/>
    </xf>
    <xf numFmtId="2" fontId="9" fillId="10" borderId="2" xfId="0" applyNumberFormat="1" applyFont="1" applyFill="1" applyBorder="1" applyAlignment="1">
      <alignment horizontal="left" vertical="top" wrapText="1"/>
    </xf>
    <xf numFmtId="2" fontId="9" fillId="0" borderId="2" xfId="0" applyNumberFormat="1" applyFont="1" applyBorder="1" applyAlignment="1">
      <alignment horizontal="left" vertical="top" wrapText="1"/>
    </xf>
    <xf numFmtId="1" fontId="0" fillId="4" borderId="2" xfId="0" applyNumberFormat="1" applyFill="1" applyBorder="1" applyAlignment="1">
      <alignment horizontal="left" vertical="top" wrapText="1"/>
    </xf>
    <xf numFmtId="2" fontId="2" fillId="10" borderId="20" xfId="0" applyNumberFormat="1" applyFont="1" applyFill="1" applyBorder="1" applyAlignment="1">
      <alignment horizontal="center" vertical="center"/>
    </xf>
    <xf numFmtId="2" fontId="2" fillId="0" borderId="2" xfId="0" applyNumberFormat="1" applyFont="1" applyBorder="1" applyAlignment="1">
      <alignment horizontal="center" vertical="center"/>
    </xf>
    <xf numFmtId="1" fontId="2" fillId="10" borderId="2" xfId="0" applyNumberFormat="1" applyFont="1" applyFill="1" applyBorder="1" applyAlignment="1">
      <alignment horizontal="center" vertical="center"/>
    </xf>
    <xf numFmtId="2" fontId="2" fillId="10" borderId="2" xfId="0" applyNumberFormat="1" applyFont="1" applyFill="1" applyBorder="1" applyAlignment="1">
      <alignment horizontal="center" vertical="center"/>
    </xf>
    <xf numFmtId="2" fontId="2" fillId="0" borderId="72" xfId="0" applyNumberFormat="1" applyFont="1" applyBorder="1" applyAlignment="1">
      <alignment horizontal="center" vertical="center"/>
    </xf>
    <xf numFmtId="2" fontId="3" fillId="10" borderId="78" xfId="0" applyNumberFormat="1" applyFont="1" applyFill="1" applyBorder="1" applyAlignment="1">
      <alignment horizontal="center" vertical="center"/>
    </xf>
    <xf numFmtId="0" fontId="3" fillId="2" borderId="43" xfId="0" applyFont="1" applyFill="1" applyBorder="1" applyAlignment="1">
      <alignment horizontal="center" vertical="center" wrapText="1"/>
    </xf>
    <xf numFmtId="0" fontId="3" fillId="5" borderId="24" xfId="0" applyFont="1" applyFill="1" applyBorder="1" applyAlignment="1">
      <alignment horizontal="center" vertical="center"/>
    </xf>
    <xf numFmtId="2" fontId="3" fillId="0" borderId="2" xfId="0" applyNumberFormat="1" applyFont="1" applyFill="1" applyBorder="1" applyAlignment="1">
      <alignment horizontal="left" vertical="center" wrapText="1"/>
    </xf>
    <xf numFmtId="2" fontId="9" fillId="0" borderId="2" xfId="0" applyNumberFormat="1" applyFont="1" applyFill="1" applyBorder="1" applyAlignment="1">
      <alignment horizontal="left" vertical="center" wrapText="1"/>
    </xf>
    <xf numFmtId="2" fontId="9" fillId="0" borderId="2" xfId="0" applyNumberFormat="1" applyFont="1" applyFill="1" applyBorder="1" applyAlignment="1">
      <alignment horizontal="left" vertical="top" wrapText="1"/>
    </xf>
    <xf numFmtId="2" fontId="2" fillId="0" borderId="2" xfId="0" applyNumberFormat="1" applyFont="1" applyFill="1" applyBorder="1" applyAlignment="1">
      <alignment horizontal="center" vertical="center"/>
    </xf>
    <xf numFmtId="2" fontId="3" fillId="0" borderId="36" xfId="0" applyNumberFormat="1" applyFont="1" applyFill="1" applyBorder="1" applyAlignment="1">
      <alignment horizontal="center" vertical="center"/>
    </xf>
    <xf numFmtId="1" fontId="3" fillId="0" borderId="44" xfId="0" applyNumberFormat="1" applyFont="1" applyFill="1" applyBorder="1" applyAlignment="1">
      <alignment horizontal="center" vertical="center"/>
    </xf>
    <xf numFmtId="1" fontId="3" fillId="0" borderId="0" xfId="0" applyNumberFormat="1" applyFont="1" applyFill="1" applyBorder="1" applyAlignment="1">
      <alignment horizontal="center"/>
    </xf>
    <xf numFmtId="2" fontId="2" fillId="0" borderId="0" xfId="0" applyNumberFormat="1" applyFont="1" applyFill="1" applyBorder="1"/>
    <xf numFmtId="1" fontId="3" fillId="10" borderId="0" xfId="0" applyNumberFormat="1" applyFont="1" applyFill="1" applyBorder="1" applyAlignment="1">
      <alignment horizontal="center"/>
    </xf>
    <xf numFmtId="2" fontId="2" fillId="10" borderId="0" xfId="0" applyNumberFormat="1" applyFont="1" applyFill="1" applyBorder="1"/>
    <xf numFmtId="1" fontId="3" fillId="0" borderId="22" xfId="0" applyNumberFormat="1" applyFont="1" applyFill="1" applyBorder="1" applyAlignment="1">
      <alignment horizontal="center" vertical="center"/>
    </xf>
    <xf numFmtId="2" fontId="3" fillId="0" borderId="2" xfId="0" applyNumberFormat="1" applyFont="1" applyFill="1" applyBorder="1" applyAlignment="1">
      <alignment horizontal="left" vertical="top" wrapText="1"/>
    </xf>
    <xf numFmtId="2" fontId="2" fillId="0" borderId="2" xfId="0" applyNumberFormat="1" applyFont="1" applyFill="1" applyBorder="1" applyAlignment="1">
      <alignment horizontal="center" vertical="center" wrapText="1"/>
    </xf>
    <xf numFmtId="2" fontId="3" fillId="0" borderId="45" xfId="0" applyNumberFormat="1" applyFont="1" applyFill="1" applyBorder="1" applyAlignment="1">
      <alignment horizontal="center" vertical="center" wrapText="1"/>
    </xf>
    <xf numFmtId="1" fontId="3" fillId="0" borderId="22" xfId="0" applyNumberFormat="1" applyFont="1" applyFill="1" applyBorder="1" applyAlignment="1">
      <alignment horizontal="center" vertical="center" wrapText="1"/>
    </xf>
    <xf numFmtId="1" fontId="3" fillId="10" borderId="2" xfId="0" applyNumberFormat="1" applyFont="1" applyFill="1" applyBorder="1" applyAlignment="1">
      <alignment horizontal="left" vertical="center" wrapText="1"/>
    </xf>
    <xf numFmtId="1" fontId="9" fillId="10" borderId="2" xfId="0" applyNumberFormat="1" applyFont="1" applyFill="1" applyBorder="1" applyAlignment="1">
      <alignment horizontal="left" vertical="top" wrapText="1"/>
    </xf>
    <xf numFmtId="0" fontId="3" fillId="0" borderId="79"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jvanhoesen@acrpc.org" id="{A200EC5E-CC50-4C3E-8A8C-59ECA7629496}" userId="S::urn:spo:guest#jvanhoesen@acrpc.org::"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K10" dT="2022-01-25T23:23:11.91" personId="{A200EC5E-CC50-4C3E-8A8C-59ECA7629496}" id="{6E88E21E-54BB-490F-82C5-BF22021D2660}">
    <text>Unknown, no info given</text>
  </threadedComment>
  <threadedComment ref="BK11" dT="2022-01-25T23:23:22.53" personId="{A200EC5E-CC50-4C3E-8A8C-59ECA7629496}" id="{65712CE9-A549-4295-8CD0-5734F6CB7499}">
    <text>Unknown, no info given</text>
  </threadedComment>
</ThreadedComments>
</file>

<file path=xl/threadedComments/threadedComment2.xml><?xml version="1.0" encoding="utf-8"?>
<ThreadedComments xmlns="http://schemas.microsoft.com/office/spreadsheetml/2018/threadedcomments" xmlns:x="http://schemas.openxmlformats.org/spreadsheetml/2006/main">
  <threadedComment ref="AA9" dT="2022-01-25T23:23:11.91" personId="{A200EC5E-CC50-4C3E-8A8C-59ECA7629496}" id="{61B109AB-757A-424F-83DC-364EDDEC9EF3}">
    <text>Unknown, no info given</text>
  </threadedComment>
  <threadedComment ref="AA10" dT="2022-01-25T23:23:22.53" personId="{A200EC5E-CC50-4C3E-8A8C-59ECA7629496}" id="{3BB74A03-A29C-4167-A66B-885F170F4E4E}">
    <text>Unknown, no info given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CBA5E-17E6-492E-BBCF-8DE4608B605B}">
  <dimension ref="A1:N16"/>
  <sheetViews>
    <sheetView workbookViewId="0">
      <selection activeCell="G18" sqref="G18"/>
    </sheetView>
  </sheetViews>
  <sheetFormatPr defaultRowHeight="15" x14ac:dyDescent="0.25"/>
  <cols>
    <col min="1" max="1" width="15" customWidth="1"/>
    <col min="6" max="6" width="9.5703125" bestFit="1" customWidth="1"/>
    <col min="7" max="7" width="14.140625" customWidth="1"/>
  </cols>
  <sheetData>
    <row r="1" spans="1:14" ht="15.75" thickTop="1" x14ac:dyDescent="0.25">
      <c r="A1" s="119" t="s">
        <v>0</v>
      </c>
      <c r="B1" s="120"/>
      <c r="C1" s="120"/>
      <c r="D1" s="120"/>
      <c r="E1" s="120"/>
      <c r="F1" s="120"/>
      <c r="G1" s="120"/>
      <c r="H1" s="120"/>
      <c r="I1" s="120"/>
      <c r="J1" s="120"/>
      <c r="K1" s="120"/>
      <c r="L1" s="120"/>
      <c r="M1" s="121"/>
      <c r="N1" t="s">
        <v>1</v>
      </c>
    </row>
    <row r="2" spans="1:14" ht="15.75" thickBot="1" x14ac:dyDescent="0.3">
      <c r="A2" s="122">
        <v>44531</v>
      </c>
      <c r="B2" s="123"/>
      <c r="C2" s="123"/>
      <c r="D2" s="123"/>
      <c r="E2" s="123"/>
      <c r="F2" s="123"/>
      <c r="G2" s="123"/>
      <c r="H2" s="124"/>
      <c r="I2" s="124"/>
      <c r="J2" s="124"/>
      <c r="K2" s="124"/>
      <c r="L2" s="124"/>
      <c r="M2" s="125"/>
    </row>
    <row r="3" spans="1:14" x14ac:dyDescent="0.25">
      <c r="A3" s="45" t="s">
        <v>2</v>
      </c>
      <c r="B3" s="126" t="s">
        <v>3</v>
      </c>
      <c r="C3" s="127"/>
      <c r="D3" s="127"/>
      <c r="E3" s="127"/>
      <c r="F3" s="128"/>
      <c r="G3" s="54" t="s">
        <v>4</v>
      </c>
      <c r="H3" s="129" t="s">
        <v>5</v>
      </c>
      <c r="I3" s="130"/>
      <c r="J3" s="130"/>
      <c r="K3" s="130"/>
      <c r="L3" s="130"/>
      <c r="M3" s="131"/>
    </row>
    <row r="4" spans="1:14" x14ac:dyDescent="0.25">
      <c r="A4" s="45"/>
      <c r="B4" s="50" t="s">
        <v>6</v>
      </c>
      <c r="C4" s="51" t="s">
        <v>7</v>
      </c>
      <c r="D4" s="51" t="s">
        <v>8</v>
      </c>
      <c r="E4" s="51" t="s">
        <v>9</v>
      </c>
      <c r="F4" s="57" t="s">
        <v>10</v>
      </c>
      <c r="G4" s="55" t="s">
        <v>11</v>
      </c>
      <c r="H4" s="49" t="s">
        <v>6</v>
      </c>
      <c r="I4" s="49" t="s">
        <v>7</v>
      </c>
      <c r="J4" s="49" t="s">
        <v>8</v>
      </c>
      <c r="K4" s="49" t="s">
        <v>9</v>
      </c>
      <c r="L4" s="49" t="s">
        <v>10</v>
      </c>
      <c r="M4" s="46"/>
    </row>
    <row r="5" spans="1:14" x14ac:dyDescent="0.25">
      <c r="A5" s="6" t="s">
        <v>12</v>
      </c>
      <c r="B5" s="47">
        <f>'AddisonCounty 2025-scoring'!V15</f>
        <v>21</v>
      </c>
      <c r="C5" s="39">
        <v>31</v>
      </c>
      <c r="D5" s="39">
        <v>28</v>
      </c>
      <c r="E5" s="39">
        <v>31</v>
      </c>
      <c r="F5" s="52">
        <f>AVERAGE(B5:E5)</f>
        <v>27.75</v>
      </c>
      <c r="G5" s="58">
        <v>4</v>
      </c>
      <c r="H5" s="39">
        <v>4</v>
      </c>
      <c r="I5" s="39">
        <v>4</v>
      </c>
      <c r="J5" s="39">
        <v>9</v>
      </c>
      <c r="K5" s="39">
        <v>4</v>
      </c>
      <c r="L5" s="40">
        <f>AVERAGE(H5:K5)</f>
        <v>5.25</v>
      </c>
      <c r="M5" s="41">
        <v>4</v>
      </c>
      <c r="N5" s="39">
        <v>4</v>
      </c>
    </row>
    <row r="6" spans="1:14" x14ac:dyDescent="0.25">
      <c r="A6" s="6" t="s">
        <v>13</v>
      </c>
      <c r="B6" s="47">
        <f>'AddisonCounty 2025-scoring'!Q15</f>
        <v>19</v>
      </c>
      <c r="C6" s="39">
        <v>27</v>
      </c>
      <c r="D6" s="39">
        <v>29</v>
      </c>
      <c r="E6" s="39">
        <v>28</v>
      </c>
      <c r="F6" s="52">
        <f t="shared" ref="F6:F15" si="0">AVERAGE(B6:E6)</f>
        <v>25.75</v>
      </c>
      <c r="G6" s="59">
        <v>7</v>
      </c>
      <c r="H6" s="39">
        <v>7</v>
      </c>
      <c r="I6" s="39">
        <v>5</v>
      </c>
      <c r="J6" s="39">
        <v>6</v>
      </c>
      <c r="K6" s="39">
        <v>7</v>
      </c>
      <c r="L6" s="40">
        <f t="shared" ref="L6:L15" si="1">AVERAGE(H6:K6)</f>
        <v>6.25</v>
      </c>
      <c r="M6" s="60">
        <v>5</v>
      </c>
      <c r="N6" s="39">
        <v>6</v>
      </c>
    </row>
    <row r="7" spans="1:14" x14ac:dyDescent="0.25">
      <c r="A7" s="6" t="s">
        <v>14</v>
      </c>
      <c r="B7" s="47" t="e">
        <f>'AddisonCounty 2025-scoring'!#REF!</f>
        <v>#REF!</v>
      </c>
      <c r="C7" s="39">
        <v>32</v>
      </c>
      <c r="D7" s="39">
        <v>29</v>
      </c>
      <c r="E7" s="39">
        <v>29</v>
      </c>
      <c r="F7" s="52" t="e">
        <f t="shared" si="0"/>
        <v>#REF!</v>
      </c>
      <c r="G7" s="56">
        <v>3</v>
      </c>
      <c r="H7" s="39">
        <v>3</v>
      </c>
      <c r="I7" s="39">
        <v>3</v>
      </c>
      <c r="J7" s="39">
        <v>8</v>
      </c>
      <c r="K7" s="39">
        <v>5</v>
      </c>
      <c r="L7" s="40">
        <f t="shared" si="1"/>
        <v>4.75</v>
      </c>
      <c r="M7" s="41">
        <v>3</v>
      </c>
      <c r="N7" s="39">
        <v>3</v>
      </c>
    </row>
    <row r="8" spans="1:14" x14ac:dyDescent="0.25">
      <c r="A8" s="6" t="s">
        <v>15</v>
      </c>
      <c r="B8" s="47">
        <f>'AddisonCounty 2025-scoring'!CG15</f>
        <v>0</v>
      </c>
      <c r="C8" s="39">
        <v>29</v>
      </c>
      <c r="D8" s="39">
        <v>32</v>
      </c>
      <c r="E8" s="39">
        <v>29</v>
      </c>
      <c r="F8" s="52">
        <f t="shared" si="0"/>
        <v>22.5</v>
      </c>
      <c r="G8" s="59">
        <v>6</v>
      </c>
      <c r="H8" s="39">
        <v>6</v>
      </c>
      <c r="I8" s="39">
        <v>8</v>
      </c>
      <c r="J8" s="39">
        <v>7</v>
      </c>
      <c r="K8" s="39">
        <v>6</v>
      </c>
      <c r="L8" s="40">
        <f t="shared" si="1"/>
        <v>6.75</v>
      </c>
      <c r="M8" s="60">
        <v>7</v>
      </c>
      <c r="N8" s="39">
        <v>7</v>
      </c>
    </row>
    <row r="9" spans="1:14" x14ac:dyDescent="0.25">
      <c r="A9" s="6" t="s">
        <v>16</v>
      </c>
      <c r="B9" s="47">
        <f>'AddisonCounty 2025-scoring'!BJ15</f>
        <v>0</v>
      </c>
      <c r="C9" s="39">
        <v>23</v>
      </c>
      <c r="D9" s="39">
        <v>32</v>
      </c>
      <c r="E9" s="39">
        <v>27</v>
      </c>
      <c r="F9" s="52">
        <f t="shared" si="0"/>
        <v>20.5</v>
      </c>
      <c r="G9" s="56">
        <v>8</v>
      </c>
      <c r="H9" s="39">
        <v>9</v>
      </c>
      <c r="I9" s="39">
        <v>9</v>
      </c>
      <c r="J9" s="39">
        <v>2</v>
      </c>
      <c r="K9" s="39">
        <v>8</v>
      </c>
      <c r="L9" s="40">
        <f t="shared" si="1"/>
        <v>7</v>
      </c>
      <c r="M9" s="41">
        <v>8</v>
      </c>
      <c r="N9" s="39">
        <v>8</v>
      </c>
    </row>
    <row r="10" spans="1:14" x14ac:dyDescent="0.25">
      <c r="A10" s="6" t="s">
        <v>17</v>
      </c>
      <c r="B10" s="47">
        <f>'AddisonCounty 2025-scoring'!AP15</f>
        <v>22</v>
      </c>
      <c r="C10" s="39">
        <v>20</v>
      </c>
      <c r="D10" s="39">
        <v>32</v>
      </c>
      <c r="E10" s="39">
        <v>26</v>
      </c>
      <c r="F10" s="52">
        <f t="shared" si="0"/>
        <v>25</v>
      </c>
      <c r="G10" s="56">
        <v>9</v>
      </c>
      <c r="H10" s="39">
        <v>8</v>
      </c>
      <c r="I10" s="39">
        <v>10</v>
      </c>
      <c r="J10" s="39">
        <v>3</v>
      </c>
      <c r="K10" s="39">
        <v>9</v>
      </c>
      <c r="L10" s="40">
        <f t="shared" si="1"/>
        <v>7.5</v>
      </c>
      <c r="M10" s="41">
        <v>9</v>
      </c>
      <c r="N10" s="39">
        <v>9</v>
      </c>
    </row>
    <row r="11" spans="1:14" x14ac:dyDescent="0.25">
      <c r="A11" s="6" t="s">
        <v>18</v>
      </c>
      <c r="B11" s="47">
        <f>'AddisonCounty 2025-scoring'!AZ15</f>
        <v>20</v>
      </c>
      <c r="C11" s="39">
        <v>37</v>
      </c>
      <c r="D11" s="39">
        <v>32</v>
      </c>
      <c r="E11" s="39">
        <v>36</v>
      </c>
      <c r="F11" s="52">
        <f t="shared" si="0"/>
        <v>31.25</v>
      </c>
      <c r="G11" s="59">
        <v>2</v>
      </c>
      <c r="H11" s="39">
        <v>2</v>
      </c>
      <c r="I11" s="39">
        <v>1</v>
      </c>
      <c r="J11" s="39">
        <v>1</v>
      </c>
      <c r="K11" s="39">
        <v>1</v>
      </c>
      <c r="L11" s="40">
        <f t="shared" si="1"/>
        <v>1.25</v>
      </c>
      <c r="M11" s="60">
        <v>1</v>
      </c>
      <c r="N11" s="39">
        <v>2</v>
      </c>
    </row>
    <row r="12" spans="1:14" x14ac:dyDescent="0.25">
      <c r="A12" s="6" t="s">
        <v>19</v>
      </c>
      <c r="B12" s="47">
        <f>'AddisonCounty 2025-scoring'!BE15</f>
        <v>22</v>
      </c>
      <c r="C12" s="39">
        <v>38</v>
      </c>
      <c r="D12" s="39">
        <v>32</v>
      </c>
      <c r="E12" s="39">
        <v>35</v>
      </c>
      <c r="F12" s="52">
        <f t="shared" si="0"/>
        <v>31.75</v>
      </c>
      <c r="G12" s="59">
        <v>1</v>
      </c>
      <c r="H12" s="39">
        <v>1</v>
      </c>
      <c r="I12" s="39">
        <v>2</v>
      </c>
      <c r="J12" s="39">
        <v>4</v>
      </c>
      <c r="K12" s="39">
        <v>2</v>
      </c>
      <c r="L12" s="40">
        <f t="shared" si="1"/>
        <v>2.25</v>
      </c>
      <c r="M12" s="60">
        <v>2</v>
      </c>
      <c r="N12" s="39">
        <v>1</v>
      </c>
    </row>
    <row r="13" spans="1:14" x14ac:dyDescent="0.25">
      <c r="A13" s="6" t="s">
        <v>20</v>
      </c>
      <c r="B13" s="47">
        <f>'AddisonCounty 2025-scoring'!BP15</f>
        <v>22</v>
      </c>
      <c r="C13" s="39">
        <v>17</v>
      </c>
      <c r="D13" s="39">
        <v>22</v>
      </c>
      <c r="E13" s="39">
        <v>19</v>
      </c>
      <c r="F13" s="52">
        <f t="shared" si="0"/>
        <v>20</v>
      </c>
      <c r="G13" s="56">
        <v>11</v>
      </c>
      <c r="H13" s="39">
        <v>11</v>
      </c>
      <c r="I13" s="39">
        <v>11</v>
      </c>
      <c r="J13" s="39">
        <v>11</v>
      </c>
      <c r="K13" s="39">
        <v>11</v>
      </c>
      <c r="L13" s="40">
        <f t="shared" si="1"/>
        <v>11</v>
      </c>
      <c r="M13" s="41">
        <v>11</v>
      </c>
      <c r="N13" s="39">
        <v>11</v>
      </c>
    </row>
    <row r="14" spans="1:14" x14ac:dyDescent="0.25">
      <c r="A14" s="6" t="s">
        <v>21</v>
      </c>
      <c r="B14" s="47" t="e">
        <f>'AddisonCounty 2025-scoring'!#REF!</f>
        <v>#REF!</v>
      </c>
      <c r="C14" s="39">
        <v>20</v>
      </c>
      <c r="D14" s="39">
        <v>29</v>
      </c>
      <c r="E14" s="39">
        <v>25</v>
      </c>
      <c r="F14" s="52" t="e">
        <f t="shared" si="0"/>
        <v>#REF!</v>
      </c>
      <c r="G14" s="56">
        <v>10</v>
      </c>
      <c r="H14" s="39">
        <v>10</v>
      </c>
      <c r="I14" s="39">
        <v>7</v>
      </c>
      <c r="J14" s="39">
        <v>5</v>
      </c>
      <c r="K14" s="39">
        <v>10</v>
      </c>
      <c r="L14" s="40">
        <f t="shared" si="1"/>
        <v>8</v>
      </c>
      <c r="M14" s="41">
        <v>10</v>
      </c>
      <c r="N14" s="39">
        <v>10</v>
      </c>
    </row>
    <row r="15" spans="1:14" ht="15.75" thickBot="1" x14ac:dyDescent="0.3">
      <c r="A15" s="42" t="s">
        <v>22</v>
      </c>
      <c r="B15" s="48" t="e">
        <f>'AddisonCounty 2025-scoring'!#REF!</f>
        <v>#REF!</v>
      </c>
      <c r="C15" s="43">
        <v>27</v>
      </c>
      <c r="D15" s="43">
        <v>28</v>
      </c>
      <c r="E15" s="43">
        <v>32</v>
      </c>
      <c r="F15" s="53" t="e">
        <f t="shared" si="0"/>
        <v>#REF!</v>
      </c>
      <c r="G15" s="61">
        <v>5</v>
      </c>
      <c r="H15" s="43">
        <v>5</v>
      </c>
      <c r="I15" s="43">
        <v>6</v>
      </c>
      <c r="J15" s="43">
        <v>10</v>
      </c>
      <c r="K15" s="43">
        <v>3</v>
      </c>
      <c r="L15" s="44">
        <f t="shared" si="1"/>
        <v>6</v>
      </c>
      <c r="M15" s="62">
        <v>6</v>
      </c>
      <c r="N15" s="39">
        <v>5</v>
      </c>
    </row>
    <row r="16" spans="1:14" ht="15.75" thickTop="1" x14ac:dyDescent="0.25"/>
  </sheetData>
  <mergeCells count="4">
    <mergeCell ref="A1:M1"/>
    <mergeCell ref="A2:M2"/>
    <mergeCell ref="B3:F3"/>
    <mergeCell ref="H3:M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7EF04-6D71-4F31-AE79-8BF7DD0C1B1A}">
  <dimension ref="A1:CJ17"/>
  <sheetViews>
    <sheetView topLeftCell="A2" zoomScale="90" zoomScaleNormal="90" workbookViewId="0">
      <pane xSplit="5" ySplit="2" topLeftCell="F13" activePane="bottomRight" state="frozen"/>
      <selection activeCell="A2" sqref="A2"/>
      <selection pane="topRight" activeCell="F2" sqref="F2"/>
      <selection pane="bottomLeft" activeCell="A4" sqref="A4"/>
      <selection pane="bottomRight" activeCell="C23" sqref="C23"/>
    </sheetView>
  </sheetViews>
  <sheetFormatPr defaultRowHeight="15" x14ac:dyDescent="0.25"/>
  <cols>
    <col min="1" max="1" width="18.5703125" customWidth="1"/>
    <col min="2" max="2" width="9.5703125" customWidth="1"/>
    <col min="3" max="4" width="23.140625" customWidth="1"/>
    <col min="5" max="5" width="40.85546875" style="71" customWidth="1"/>
    <col min="6" max="6" width="59.42578125" style="81" customWidth="1"/>
    <col min="7" max="7" width="8.5703125" style="12" customWidth="1"/>
    <col min="8" max="8" width="9" style="12" customWidth="1"/>
    <col min="9" max="9" width="8.140625" style="12" customWidth="1"/>
    <col min="10" max="10" width="45.7109375" style="83" customWidth="1"/>
    <col min="11" max="11" width="20.85546875" style="83" customWidth="1"/>
    <col min="12" max="12" width="8.5703125" style="12" customWidth="1"/>
    <col min="13" max="13" width="9" style="12" customWidth="1"/>
    <col min="14" max="14" width="8.140625" style="12" customWidth="1"/>
    <col min="15" max="15" width="45.7109375" style="83" customWidth="1"/>
    <col min="16" max="16" width="18.85546875" style="83" customWidth="1"/>
    <col min="17" max="17" width="8.5703125" style="12" customWidth="1"/>
    <col min="18" max="18" width="9" style="12" customWidth="1"/>
    <col min="19" max="19" width="8.140625" style="12" customWidth="1"/>
    <col min="20" max="20" width="45.7109375" style="83" customWidth="1"/>
    <col min="21" max="21" width="12" style="83" customWidth="1"/>
    <col min="22" max="22" width="8.5703125" style="12" customWidth="1"/>
    <col min="23" max="23" width="9" style="12" customWidth="1"/>
    <col min="24" max="24" width="8.140625" style="12" customWidth="1"/>
    <col min="25" max="25" width="45.7109375" style="83" customWidth="1"/>
    <col min="26" max="26" width="13.28515625" style="81" customWidth="1"/>
    <col min="27" max="27" width="8.5703125" style="12" customWidth="1"/>
    <col min="28" max="28" width="9" style="12" customWidth="1"/>
    <col min="29" max="29" width="8.140625" style="12" customWidth="1"/>
    <col min="30" max="30" width="45.7109375" style="83" customWidth="1"/>
    <col min="31" max="31" width="11.7109375" style="81" customWidth="1"/>
    <col min="32" max="32" width="8.5703125" style="12" customWidth="1"/>
    <col min="33" max="33" width="9" style="12" customWidth="1"/>
    <col min="34" max="34" width="8.140625" style="12" customWidth="1"/>
    <col min="35" max="35" width="45.7109375" style="86" customWidth="1"/>
    <col min="36" max="36" width="9.85546875" style="87" customWidth="1"/>
    <col min="37" max="37" width="8.5703125" style="12" customWidth="1"/>
    <col min="38" max="38" width="9" style="12" customWidth="1"/>
    <col min="39" max="39" width="8.140625" style="12" customWidth="1"/>
    <col min="40" max="40" width="45.7109375" style="83" customWidth="1"/>
    <col min="41" max="41" width="8.85546875" style="81" customWidth="1"/>
    <col min="42" max="42" width="8.5703125" style="12" customWidth="1"/>
    <col min="43" max="43" width="9" style="12" customWidth="1"/>
    <col min="44" max="44" width="8.140625" style="12" customWidth="1"/>
    <col min="45" max="45" width="45.7109375" style="83" customWidth="1"/>
    <col min="46" max="46" width="11.5703125" style="81" customWidth="1"/>
    <col min="47" max="47" width="8.5703125" style="12" customWidth="1"/>
    <col min="48" max="48" width="9" style="12" customWidth="1"/>
    <col min="49" max="49" width="8.140625" style="12" customWidth="1"/>
    <col min="50" max="50" width="45.7109375" style="83" customWidth="1"/>
    <col min="51" max="51" width="14.42578125" style="81" customWidth="1"/>
    <col min="52" max="52" width="8.5703125" style="12" customWidth="1"/>
    <col min="53" max="53" width="9" style="12" customWidth="1"/>
    <col min="54" max="54" width="8.140625" style="12" customWidth="1"/>
    <col min="55" max="55" width="45.7109375" style="83" customWidth="1"/>
    <col min="56" max="56" width="16.85546875" style="81" customWidth="1"/>
    <col min="57" max="57" width="8.5703125" style="12" customWidth="1"/>
    <col min="58" max="58" width="9" style="12" customWidth="1"/>
    <col min="59" max="59" width="8.140625" style="12" customWidth="1"/>
    <col min="60" max="60" width="45.7109375" style="29" hidden="1" customWidth="1"/>
    <col min="61" max="61" width="50.28515625" style="21" hidden="1" customWidth="1"/>
    <col min="62" max="63" width="8.5703125" style="12" hidden="1" customWidth="1"/>
    <col min="64" max="64" width="9" style="12" hidden="1" customWidth="1"/>
    <col min="65" max="65" width="8.140625" style="12" hidden="1" customWidth="1"/>
    <col min="66" max="66" width="45.7109375" style="86" customWidth="1"/>
    <col min="67" max="67" width="14.42578125" style="87" customWidth="1"/>
    <col min="68" max="68" width="8.5703125" style="12" customWidth="1"/>
    <col min="69" max="69" width="9" style="12" customWidth="1"/>
    <col min="70" max="70" width="8.140625" style="12" customWidth="1"/>
    <col min="71" max="71" width="10.42578125" style="21" hidden="1" customWidth="1"/>
    <col min="72" max="72" width="8.5703125" style="12" hidden="1" customWidth="1"/>
    <col min="73" max="73" width="45.7109375" style="27" customWidth="1"/>
    <col min="74" max="74" width="12.7109375" style="12" customWidth="1"/>
    <col min="75" max="75" width="8.5703125" style="12" customWidth="1"/>
    <col min="76" max="76" width="9" style="12" customWidth="1"/>
    <col min="77" max="77" width="8.140625" style="12" customWidth="1"/>
    <col min="78" max="78" width="45.7109375" style="27" customWidth="1"/>
    <col min="79" max="79" width="11.7109375" style="12" customWidth="1"/>
    <col min="80" max="80" width="8.5703125" style="12" customWidth="1"/>
    <col min="81" max="81" width="9" style="12" customWidth="1"/>
    <col min="82" max="82" width="8.140625" style="12" customWidth="1"/>
    <col min="83" max="83" width="45.7109375" style="29" hidden="1" customWidth="1"/>
    <col min="84" max="84" width="90" style="21" hidden="1" customWidth="1"/>
    <col min="85" max="86" width="8.5703125" style="12" hidden="1" customWidth="1"/>
    <col min="87" max="87" width="9" style="12" hidden="1" customWidth="1"/>
    <col min="88" max="88" width="8.140625" style="12" hidden="1" customWidth="1"/>
  </cols>
  <sheetData>
    <row r="1" spans="1:88" ht="15.75" hidden="1" customHeight="1" x14ac:dyDescent="0.25">
      <c r="A1" s="4"/>
      <c r="B1" s="5"/>
      <c r="C1" s="5"/>
      <c r="D1" s="5"/>
      <c r="E1" s="65"/>
      <c r="F1" s="73" t="s">
        <v>23</v>
      </c>
      <c r="G1" s="11" t="s">
        <v>24</v>
      </c>
      <c r="H1" s="11" t="s">
        <v>26</v>
      </c>
      <c r="I1" s="11" t="s">
        <v>27</v>
      </c>
      <c r="J1" s="82"/>
      <c r="K1" s="73" t="s">
        <v>23</v>
      </c>
      <c r="L1" s="11" t="s">
        <v>24</v>
      </c>
      <c r="M1" s="11" t="s">
        <v>26</v>
      </c>
      <c r="N1" s="11" t="s">
        <v>27</v>
      </c>
      <c r="O1" s="82"/>
      <c r="P1" s="73" t="s">
        <v>23</v>
      </c>
      <c r="Q1" s="11" t="s">
        <v>24</v>
      </c>
      <c r="R1" s="11" t="s">
        <v>26</v>
      </c>
      <c r="S1" s="11" t="s">
        <v>27</v>
      </c>
      <c r="T1" s="82"/>
      <c r="U1" s="73" t="s">
        <v>23</v>
      </c>
      <c r="V1" s="11" t="s">
        <v>24</v>
      </c>
      <c r="W1" s="11" t="s">
        <v>26</v>
      </c>
      <c r="X1" s="11" t="s">
        <v>27</v>
      </c>
      <c r="Y1" s="82"/>
      <c r="Z1" s="73" t="s">
        <v>23</v>
      </c>
      <c r="AA1" s="11" t="s">
        <v>24</v>
      </c>
      <c r="AB1" s="11" t="s">
        <v>26</v>
      </c>
      <c r="AC1" s="11" t="s">
        <v>27</v>
      </c>
      <c r="AD1" s="82"/>
      <c r="AE1" s="73" t="s">
        <v>23</v>
      </c>
      <c r="AF1" s="11" t="s">
        <v>24</v>
      </c>
      <c r="AG1" s="11" t="s">
        <v>26</v>
      </c>
      <c r="AH1" s="11" t="s">
        <v>27</v>
      </c>
      <c r="AI1" s="84"/>
      <c r="AJ1" s="85" t="s">
        <v>23</v>
      </c>
      <c r="AK1" s="11" t="s">
        <v>24</v>
      </c>
      <c r="AL1" s="11" t="s">
        <v>26</v>
      </c>
      <c r="AM1" s="11" t="s">
        <v>27</v>
      </c>
      <c r="AN1" s="82"/>
      <c r="AO1" s="73" t="s">
        <v>23</v>
      </c>
      <c r="AP1" s="11" t="s">
        <v>24</v>
      </c>
      <c r="AQ1" s="11" t="s">
        <v>26</v>
      </c>
      <c r="AR1" s="11" t="s">
        <v>27</v>
      </c>
      <c r="AS1" s="82"/>
      <c r="AT1" s="73" t="s">
        <v>23</v>
      </c>
      <c r="AU1" s="11" t="s">
        <v>24</v>
      </c>
      <c r="AV1" s="11" t="s">
        <v>26</v>
      </c>
      <c r="AW1" s="11" t="s">
        <v>27</v>
      </c>
      <c r="AX1" s="82"/>
      <c r="AY1" s="73" t="s">
        <v>23</v>
      </c>
      <c r="AZ1" s="11" t="s">
        <v>24</v>
      </c>
      <c r="BA1" s="11" t="s">
        <v>26</v>
      </c>
      <c r="BB1" s="11" t="s">
        <v>27</v>
      </c>
      <c r="BC1" s="82"/>
      <c r="BD1" s="73" t="s">
        <v>23</v>
      </c>
      <c r="BE1" s="11" t="s">
        <v>24</v>
      </c>
      <c r="BF1" s="11" t="s">
        <v>26</v>
      </c>
      <c r="BG1" s="11" t="s">
        <v>27</v>
      </c>
      <c r="BH1" s="28"/>
      <c r="BI1" s="20" t="s">
        <v>23</v>
      </c>
      <c r="BJ1" s="11" t="s">
        <v>24</v>
      </c>
      <c r="BK1" s="11" t="s">
        <v>25</v>
      </c>
      <c r="BL1" s="11" t="s">
        <v>26</v>
      </c>
      <c r="BM1" s="11" t="s">
        <v>27</v>
      </c>
      <c r="BN1" s="84"/>
      <c r="BO1" s="85" t="s">
        <v>23</v>
      </c>
      <c r="BP1" s="11" t="s">
        <v>24</v>
      </c>
      <c r="BQ1" s="11" t="s">
        <v>26</v>
      </c>
      <c r="BR1" s="11" t="s">
        <v>27</v>
      </c>
      <c r="BS1" s="20" t="s">
        <v>28</v>
      </c>
      <c r="BT1" s="17" t="s">
        <v>24</v>
      </c>
      <c r="BU1" s="24"/>
      <c r="BV1" s="11" t="s">
        <v>23</v>
      </c>
      <c r="BW1" s="11" t="s">
        <v>24</v>
      </c>
      <c r="BX1" s="11" t="s">
        <v>26</v>
      </c>
      <c r="BY1" s="11" t="s">
        <v>27</v>
      </c>
      <c r="BZ1" s="24"/>
      <c r="CA1" s="11" t="s">
        <v>23</v>
      </c>
      <c r="CB1" s="11" t="s">
        <v>24</v>
      </c>
      <c r="CC1" s="11" t="s">
        <v>26</v>
      </c>
      <c r="CD1" s="11" t="s">
        <v>27</v>
      </c>
      <c r="CE1" s="28"/>
      <c r="CF1" s="20"/>
      <c r="CG1" s="11" t="s">
        <v>24</v>
      </c>
      <c r="CH1" s="11" t="s">
        <v>25</v>
      </c>
      <c r="CI1" s="11" t="s">
        <v>26</v>
      </c>
      <c r="CJ1" s="11" t="s">
        <v>27</v>
      </c>
    </row>
    <row r="2" spans="1:88" ht="24.75" customHeight="1" x14ac:dyDescent="0.35">
      <c r="A2" s="6"/>
      <c r="B2" s="219" t="s">
        <v>29</v>
      </c>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J2" s="7"/>
      <c r="BK2" s="7"/>
      <c r="BL2" s="7"/>
      <c r="BM2" s="7"/>
      <c r="BP2" s="7"/>
      <c r="BQ2" s="7"/>
      <c r="BR2" s="7"/>
      <c r="BT2" s="18"/>
      <c r="BU2" s="7"/>
      <c r="BV2" s="7"/>
      <c r="BW2" s="7"/>
      <c r="BX2" s="7"/>
      <c r="BY2" s="7"/>
      <c r="BZ2" s="7"/>
      <c r="CA2" s="7"/>
      <c r="CB2" s="7"/>
      <c r="CC2" s="7"/>
      <c r="CD2" s="7"/>
      <c r="CG2" s="7"/>
      <c r="CH2" s="7"/>
      <c r="CI2" s="7"/>
      <c r="CJ2" s="7"/>
    </row>
    <row r="3" spans="1:88" ht="62.25" customHeight="1" x14ac:dyDescent="0.25">
      <c r="A3" s="6"/>
      <c r="B3" s="3">
        <v>1</v>
      </c>
      <c r="C3" s="220" t="s">
        <v>30</v>
      </c>
      <c r="D3" s="221"/>
      <c r="E3" s="66"/>
      <c r="F3" s="74" t="s">
        <v>31</v>
      </c>
      <c r="G3" s="14"/>
      <c r="H3" s="14"/>
      <c r="I3" s="14"/>
      <c r="J3" s="224" t="s">
        <v>32</v>
      </c>
      <c r="K3" s="225"/>
      <c r="L3" s="14"/>
      <c r="M3" s="14"/>
      <c r="N3" s="14"/>
      <c r="O3" s="192" t="s">
        <v>33</v>
      </c>
      <c r="P3" s="193"/>
      <c r="Q3" s="14"/>
      <c r="R3" s="14"/>
      <c r="S3" s="14"/>
      <c r="T3" s="224" t="s">
        <v>34</v>
      </c>
      <c r="U3" s="225"/>
      <c r="V3" s="14"/>
      <c r="W3" s="14"/>
      <c r="X3" s="14"/>
      <c r="Y3" s="192" t="s">
        <v>35</v>
      </c>
      <c r="Z3" s="193"/>
      <c r="AA3" s="14"/>
      <c r="AB3" s="14"/>
      <c r="AC3" s="14"/>
      <c r="AD3" s="224" t="s">
        <v>36</v>
      </c>
      <c r="AE3" s="225"/>
      <c r="AF3" s="14"/>
      <c r="AG3" s="14"/>
      <c r="AH3" s="14"/>
      <c r="AI3" s="200" t="s">
        <v>37</v>
      </c>
      <c r="AJ3" s="201"/>
      <c r="AK3" s="14"/>
      <c r="AL3" s="14"/>
      <c r="AM3" s="14"/>
      <c r="AN3" s="224" t="s">
        <v>38</v>
      </c>
      <c r="AO3" s="225"/>
      <c r="AP3" s="14"/>
      <c r="AQ3" s="14"/>
      <c r="AR3" s="14"/>
      <c r="AS3" s="192" t="s">
        <v>39</v>
      </c>
      <c r="AT3" s="193"/>
      <c r="AU3" s="14"/>
      <c r="AV3" s="14"/>
      <c r="AW3" s="14"/>
      <c r="AX3" s="224" t="s">
        <v>40</v>
      </c>
      <c r="AY3" s="225"/>
      <c r="AZ3" s="14"/>
      <c r="BA3" s="14"/>
      <c r="BB3" s="14"/>
      <c r="BC3" s="192" t="s">
        <v>41</v>
      </c>
      <c r="BD3" s="193"/>
      <c r="BE3" s="14"/>
      <c r="BF3" s="14"/>
      <c r="BG3" s="14"/>
      <c r="BH3" s="226" t="s">
        <v>42</v>
      </c>
      <c r="BI3" s="227"/>
      <c r="BJ3" s="14"/>
      <c r="BK3" s="14"/>
      <c r="BL3" s="14"/>
      <c r="BM3" s="14"/>
      <c r="BN3" s="224" t="s">
        <v>43</v>
      </c>
      <c r="BO3" s="225"/>
      <c r="BP3" s="14"/>
      <c r="BQ3" s="14"/>
      <c r="BR3" s="14"/>
      <c r="BS3" s="23"/>
      <c r="BT3" s="14"/>
      <c r="BU3" s="230" t="s">
        <v>44</v>
      </c>
      <c r="BV3" s="231"/>
      <c r="BW3" s="14"/>
      <c r="BX3" s="14"/>
      <c r="BY3" s="14"/>
      <c r="BZ3" s="228" t="s">
        <v>45</v>
      </c>
      <c r="CA3" s="229"/>
      <c r="CB3" s="14"/>
      <c r="CC3" s="14"/>
      <c r="CD3" s="14"/>
      <c r="CE3" s="196"/>
      <c r="CF3" s="197"/>
      <c r="CG3" s="14"/>
      <c r="CH3" s="14"/>
      <c r="CI3" s="14"/>
      <c r="CJ3" s="14"/>
    </row>
    <row r="4" spans="1:88" ht="87" customHeight="1" x14ac:dyDescent="0.25">
      <c r="A4" s="6"/>
      <c r="B4" s="3">
        <v>2</v>
      </c>
      <c r="C4" s="220" t="s">
        <v>46</v>
      </c>
      <c r="D4" s="221"/>
      <c r="E4" s="67" t="s">
        <v>47</v>
      </c>
      <c r="F4" s="75" t="s">
        <v>48</v>
      </c>
      <c r="G4" s="14"/>
      <c r="H4" s="14"/>
      <c r="I4" s="14"/>
      <c r="J4" s="204" t="s">
        <v>49</v>
      </c>
      <c r="K4" s="205"/>
      <c r="L4" s="14"/>
      <c r="M4" s="14"/>
      <c r="N4" s="14"/>
      <c r="O4" s="194" t="s">
        <v>50</v>
      </c>
      <c r="P4" s="195"/>
      <c r="Q4" s="14"/>
      <c r="R4" s="14"/>
      <c r="S4" s="14"/>
      <c r="T4" s="204" t="s">
        <v>51</v>
      </c>
      <c r="U4" s="205"/>
      <c r="V4" s="14"/>
      <c r="W4" s="14"/>
      <c r="X4" s="14"/>
      <c r="Y4" s="194" t="s">
        <v>52</v>
      </c>
      <c r="Z4" s="195"/>
      <c r="AA4" s="14"/>
      <c r="AB4" s="14"/>
      <c r="AC4" s="14"/>
      <c r="AD4" s="198" t="s">
        <v>53</v>
      </c>
      <c r="AE4" s="199"/>
      <c r="AF4" s="14"/>
      <c r="AG4" s="14"/>
      <c r="AH4" s="14"/>
      <c r="AI4" s="202" t="s">
        <v>54</v>
      </c>
      <c r="AJ4" s="203"/>
      <c r="AK4" s="14"/>
      <c r="AL4" s="14"/>
      <c r="AM4" s="14"/>
      <c r="AN4" s="204" t="s">
        <v>55</v>
      </c>
      <c r="AO4" s="205"/>
      <c r="AP4" s="14"/>
      <c r="AQ4" s="14"/>
      <c r="AR4" s="14"/>
      <c r="AS4" s="194" t="s">
        <v>54</v>
      </c>
      <c r="AT4" s="195"/>
      <c r="AU4" s="14"/>
      <c r="AV4" s="14"/>
      <c r="AW4" s="14"/>
      <c r="AX4" s="204" t="s">
        <v>54</v>
      </c>
      <c r="AY4" s="205"/>
      <c r="AZ4" s="14"/>
      <c r="BA4" s="14"/>
      <c r="BB4" s="14"/>
      <c r="BC4" s="194" t="s">
        <v>56</v>
      </c>
      <c r="BD4" s="195"/>
      <c r="BE4" s="14"/>
      <c r="BF4" s="14"/>
      <c r="BG4" s="14"/>
      <c r="BH4" s="196" t="s">
        <v>57</v>
      </c>
      <c r="BI4" s="197"/>
      <c r="BJ4" s="14"/>
      <c r="BK4" s="14"/>
      <c r="BL4" s="14"/>
      <c r="BM4" s="14"/>
      <c r="BN4" s="198" t="s">
        <v>58</v>
      </c>
      <c r="BO4" s="199"/>
      <c r="BP4" s="14"/>
      <c r="BQ4" s="14"/>
      <c r="BR4" s="14"/>
      <c r="BS4" s="23"/>
      <c r="BT4" s="14"/>
      <c r="BU4" s="232" t="s">
        <v>59</v>
      </c>
      <c r="BV4" s="233"/>
      <c r="BW4" s="14"/>
      <c r="BX4" s="14"/>
      <c r="BY4" s="14"/>
      <c r="BZ4" s="196" t="s">
        <v>60</v>
      </c>
      <c r="CA4" s="197"/>
      <c r="CB4" s="14"/>
      <c r="CC4" s="14"/>
      <c r="CD4" s="14"/>
      <c r="CE4" s="196"/>
      <c r="CF4" s="197"/>
      <c r="CG4" s="14"/>
      <c r="CH4" s="14"/>
      <c r="CI4" s="14"/>
      <c r="CJ4" s="14"/>
    </row>
    <row r="5" spans="1:88" ht="120.75" customHeight="1" x14ac:dyDescent="0.25">
      <c r="A5" s="6"/>
      <c r="B5" s="3">
        <v>3</v>
      </c>
      <c r="C5" s="222" t="s">
        <v>61</v>
      </c>
      <c r="D5" s="223"/>
      <c r="E5" s="67" t="s">
        <v>62</v>
      </c>
      <c r="F5" s="75" t="s">
        <v>63</v>
      </c>
      <c r="G5" s="14"/>
      <c r="H5" s="14"/>
      <c r="I5" s="14"/>
      <c r="J5" s="204" t="s">
        <v>64</v>
      </c>
      <c r="K5" s="205"/>
      <c r="L5" s="14"/>
      <c r="M5" s="14"/>
      <c r="N5" s="14"/>
      <c r="O5" s="194" t="s">
        <v>65</v>
      </c>
      <c r="P5" s="195"/>
      <c r="Q5" s="14"/>
      <c r="R5" s="14"/>
      <c r="S5" s="14"/>
      <c r="T5" s="204" t="s">
        <v>66</v>
      </c>
      <c r="U5" s="205"/>
      <c r="V5" s="14"/>
      <c r="W5" s="14"/>
      <c r="X5" s="14"/>
      <c r="Y5" s="194" t="s">
        <v>67</v>
      </c>
      <c r="Z5" s="195"/>
      <c r="AA5" s="14"/>
      <c r="AB5" s="14"/>
      <c r="AC5" s="14"/>
      <c r="AD5" s="198" t="s">
        <v>68</v>
      </c>
      <c r="AE5" s="199"/>
      <c r="AF5" s="14"/>
      <c r="AG5" s="14"/>
      <c r="AH5" s="14"/>
      <c r="AI5" s="204" t="s">
        <v>69</v>
      </c>
      <c r="AJ5" s="205"/>
      <c r="AK5" s="14"/>
      <c r="AL5" s="14"/>
      <c r="AM5" s="14"/>
      <c r="AN5" s="204" t="s">
        <v>69</v>
      </c>
      <c r="AO5" s="205"/>
      <c r="AP5" s="14"/>
      <c r="AQ5" s="14"/>
      <c r="AR5" s="14"/>
      <c r="AS5" s="194" t="s">
        <v>69</v>
      </c>
      <c r="AT5" s="195"/>
      <c r="AU5" s="14"/>
      <c r="AV5" s="14"/>
      <c r="AW5" s="14"/>
      <c r="AX5" s="204" t="s">
        <v>69</v>
      </c>
      <c r="AY5" s="205"/>
      <c r="AZ5" s="14"/>
      <c r="BA5" s="14"/>
      <c r="BB5" s="14"/>
      <c r="BC5" s="194" t="s">
        <v>69</v>
      </c>
      <c r="BD5" s="195"/>
      <c r="BE5" s="14"/>
      <c r="BF5" s="14"/>
      <c r="BG5" s="14"/>
      <c r="BH5" s="196" t="s">
        <v>70</v>
      </c>
      <c r="BI5" s="197"/>
      <c r="BJ5" s="14"/>
      <c r="BK5" s="14"/>
      <c r="BL5" s="14"/>
      <c r="BM5" s="14"/>
      <c r="BN5" s="198" t="s">
        <v>71</v>
      </c>
      <c r="BO5" s="199"/>
      <c r="BP5" s="14"/>
      <c r="BQ5" s="14"/>
      <c r="BR5" s="14"/>
      <c r="BS5" s="23"/>
      <c r="BT5" s="14"/>
      <c r="BU5" s="232" t="s">
        <v>72</v>
      </c>
      <c r="BV5" s="233"/>
      <c r="BW5" s="14"/>
      <c r="BX5" s="14"/>
      <c r="BY5" s="14"/>
      <c r="BZ5" s="196" t="s">
        <v>73</v>
      </c>
      <c r="CA5" s="197"/>
      <c r="CB5" s="14"/>
      <c r="CC5" s="14"/>
      <c r="CD5" s="14"/>
      <c r="CE5" s="196"/>
      <c r="CF5" s="197"/>
      <c r="CG5" s="14"/>
      <c r="CH5" s="14"/>
      <c r="CI5" s="14"/>
      <c r="CJ5" s="14"/>
    </row>
    <row r="6" spans="1:88" ht="228" customHeight="1" x14ac:dyDescent="0.25">
      <c r="A6" s="6"/>
      <c r="B6" s="3">
        <v>4</v>
      </c>
      <c r="C6" s="222" t="s">
        <v>74</v>
      </c>
      <c r="D6" s="223"/>
      <c r="E6" s="68" t="s">
        <v>75</v>
      </c>
      <c r="F6" s="75" t="s">
        <v>76</v>
      </c>
      <c r="G6" s="14"/>
      <c r="H6" s="14"/>
      <c r="I6" s="14"/>
      <c r="J6" s="204" t="s">
        <v>77</v>
      </c>
      <c r="K6" s="205"/>
      <c r="L6" s="14"/>
      <c r="M6" s="14"/>
      <c r="N6" s="14"/>
      <c r="O6" s="194" t="s">
        <v>78</v>
      </c>
      <c r="P6" s="195"/>
      <c r="Q6" s="14"/>
      <c r="R6" s="14"/>
      <c r="S6" s="14"/>
      <c r="T6" s="204" t="s">
        <v>79</v>
      </c>
      <c r="U6" s="205"/>
      <c r="V6" s="14"/>
      <c r="W6" s="14"/>
      <c r="X6" s="14"/>
      <c r="Y6" s="194" t="s">
        <v>80</v>
      </c>
      <c r="Z6" s="195"/>
      <c r="AA6" s="14"/>
      <c r="AB6" s="14"/>
      <c r="AC6" s="14"/>
      <c r="AD6" s="198" t="s">
        <v>81</v>
      </c>
      <c r="AE6" s="199"/>
      <c r="AF6" s="14"/>
      <c r="AG6" s="14"/>
      <c r="AH6" s="14"/>
      <c r="AI6" s="204" t="s">
        <v>82</v>
      </c>
      <c r="AJ6" s="205"/>
      <c r="AK6" s="14"/>
      <c r="AL6" s="14"/>
      <c r="AM6" s="14"/>
      <c r="AN6" s="204" t="s">
        <v>82</v>
      </c>
      <c r="AO6" s="205"/>
      <c r="AP6" s="14"/>
      <c r="AQ6" s="14"/>
      <c r="AR6" s="14"/>
      <c r="AS6" s="194" t="s">
        <v>82</v>
      </c>
      <c r="AT6" s="195"/>
      <c r="AU6" s="14"/>
      <c r="AV6" s="14"/>
      <c r="AW6" s="14"/>
      <c r="AX6" s="204" t="s">
        <v>82</v>
      </c>
      <c r="AY6" s="205"/>
      <c r="AZ6" s="14"/>
      <c r="BA6" s="14"/>
      <c r="BB6" s="14"/>
      <c r="BC6" s="194" t="s">
        <v>82</v>
      </c>
      <c r="BD6" s="195"/>
      <c r="BE6" s="14"/>
      <c r="BF6" s="14"/>
      <c r="BG6" s="14"/>
      <c r="BH6" s="196" t="s">
        <v>83</v>
      </c>
      <c r="BI6" s="197"/>
      <c r="BJ6" s="14"/>
      <c r="BK6" s="14"/>
      <c r="BL6" s="14"/>
      <c r="BM6" s="14"/>
      <c r="BN6" s="198" t="s">
        <v>84</v>
      </c>
      <c r="BO6" s="199"/>
      <c r="BP6" s="14"/>
      <c r="BQ6" s="14"/>
      <c r="BR6" s="14"/>
      <c r="BS6" s="23"/>
      <c r="BT6" s="14"/>
      <c r="BU6" s="232" t="s">
        <v>85</v>
      </c>
      <c r="BV6" s="233"/>
      <c r="BW6" s="14"/>
      <c r="BX6" s="14"/>
      <c r="BY6" s="14"/>
      <c r="BZ6" s="196" t="s">
        <v>86</v>
      </c>
      <c r="CA6" s="197"/>
      <c r="CB6" s="14"/>
      <c r="CC6" s="14"/>
      <c r="CD6" s="14"/>
      <c r="CE6" s="196"/>
      <c r="CF6" s="197"/>
      <c r="CG6" s="14"/>
      <c r="CH6" s="14"/>
      <c r="CI6" s="14"/>
      <c r="CJ6" s="14"/>
    </row>
    <row r="7" spans="1:88" ht="150" customHeight="1" x14ac:dyDescent="0.25">
      <c r="A7" s="6"/>
      <c r="B7" s="3">
        <v>5</v>
      </c>
      <c r="C7" s="220" t="s">
        <v>87</v>
      </c>
      <c r="D7" s="221"/>
      <c r="E7" s="68" t="s">
        <v>88</v>
      </c>
      <c r="F7" s="76" t="s">
        <v>89</v>
      </c>
      <c r="G7" s="14"/>
      <c r="H7" s="14"/>
      <c r="I7" s="14"/>
      <c r="J7" s="198" t="s">
        <v>90</v>
      </c>
      <c r="K7" s="199"/>
      <c r="L7" s="14"/>
      <c r="M7" s="14"/>
      <c r="N7" s="14"/>
      <c r="O7" s="202" t="s">
        <v>91</v>
      </c>
      <c r="P7" s="203"/>
      <c r="Q7" s="14"/>
      <c r="R7" s="14"/>
      <c r="S7" s="14"/>
      <c r="T7" s="198" t="s">
        <v>92</v>
      </c>
      <c r="U7" s="199"/>
      <c r="V7" s="14"/>
      <c r="W7" s="14"/>
      <c r="X7" s="14"/>
      <c r="Y7" s="202" t="s">
        <v>93</v>
      </c>
      <c r="Z7" s="203"/>
      <c r="AA7" s="14"/>
      <c r="AB7" s="14"/>
      <c r="AC7" s="14"/>
      <c r="AD7" s="198" t="s">
        <v>94</v>
      </c>
      <c r="AE7" s="199"/>
      <c r="AF7" s="14"/>
      <c r="AG7" s="14"/>
      <c r="AH7" s="14"/>
      <c r="AI7" s="202" t="s">
        <v>95</v>
      </c>
      <c r="AJ7" s="203"/>
      <c r="AK7" s="14"/>
      <c r="AL7" s="14"/>
      <c r="AM7" s="14"/>
      <c r="AN7" s="198" t="s">
        <v>96</v>
      </c>
      <c r="AO7" s="199"/>
      <c r="AP7" s="14"/>
      <c r="AQ7" s="14"/>
      <c r="AR7" s="14"/>
      <c r="AS7" s="202" t="s">
        <v>97</v>
      </c>
      <c r="AT7" s="206"/>
      <c r="AU7" s="14"/>
      <c r="AV7" s="14"/>
      <c r="AW7" s="14"/>
      <c r="AX7" s="198" t="s">
        <v>98</v>
      </c>
      <c r="AY7" s="236"/>
      <c r="AZ7" s="14"/>
      <c r="BA7" s="14"/>
      <c r="BB7" s="14"/>
      <c r="BC7" s="202" t="s">
        <v>99</v>
      </c>
      <c r="BD7" s="203"/>
      <c r="BE7" s="14"/>
      <c r="BF7" s="14"/>
      <c r="BG7" s="14"/>
      <c r="BH7" s="196" t="s">
        <v>100</v>
      </c>
      <c r="BI7" s="197"/>
      <c r="BJ7" s="14"/>
      <c r="BK7" s="14"/>
      <c r="BL7" s="14"/>
      <c r="BM7" s="14"/>
      <c r="BN7" s="198" t="s">
        <v>101</v>
      </c>
      <c r="BO7" s="199"/>
      <c r="BP7" s="14"/>
      <c r="BQ7" s="14"/>
      <c r="BR7" s="14"/>
      <c r="BS7" s="23"/>
      <c r="BT7" s="14"/>
      <c r="BU7" s="232" t="s">
        <v>102</v>
      </c>
      <c r="BV7" s="233"/>
      <c r="BW7" s="14"/>
      <c r="BX7" s="14"/>
      <c r="BY7" s="14"/>
      <c r="BZ7" s="234" t="s">
        <v>103</v>
      </c>
      <c r="CA7" s="235"/>
      <c r="CB7" s="14"/>
      <c r="CC7" s="14"/>
      <c r="CD7" s="14"/>
      <c r="CE7" s="196"/>
      <c r="CF7" s="197"/>
      <c r="CG7" s="14"/>
      <c r="CH7" s="14"/>
      <c r="CI7" s="14"/>
      <c r="CJ7" s="14"/>
    </row>
    <row r="8" spans="1:88" ht="100.5" customHeight="1" x14ac:dyDescent="0.25">
      <c r="A8" s="6"/>
      <c r="B8" s="36"/>
      <c r="C8" s="36"/>
      <c r="D8" s="36"/>
      <c r="E8" s="69"/>
      <c r="F8" s="77" t="s">
        <v>104</v>
      </c>
      <c r="G8" s="30">
        <v>1</v>
      </c>
      <c r="H8" s="30">
        <v>3</v>
      </c>
      <c r="I8" s="30">
        <v>4</v>
      </c>
      <c r="J8" s="158" t="s">
        <v>105</v>
      </c>
      <c r="K8" s="159"/>
      <c r="L8" s="30">
        <v>1</v>
      </c>
      <c r="M8" s="30">
        <v>3</v>
      </c>
      <c r="N8" s="30">
        <v>4</v>
      </c>
      <c r="O8" s="164" t="s">
        <v>106</v>
      </c>
      <c r="P8" s="165"/>
      <c r="Q8" s="30">
        <v>1</v>
      </c>
      <c r="R8" s="30">
        <v>3</v>
      </c>
      <c r="S8" s="30">
        <v>4</v>
      </c>
      <c r="T8" s="158" t="s">
        <v>107</v>
      </c>
      <c r="U8" s="159"/>
      <c r="V8" s="30">
        <v>1</v>
      </c>
      <c r="W8" s="30">
        <v>3</v>
      </c>
      <c r="X8" s="30">
        <v>4</v>
      </c>
      <c r="Y8" s="164" t="s">
        <v>35</v>
      </c>
      <c r="Z8" s="165"/>
      <c r="AA8" s="30">
        <v>1</v>
      </c>
      <c r="AB8" s="30">
        <v>3</v>
      </c>
      <c r="AC8" s="30">
        <v>4</v>
      </c>
      <c r="AD8" s="158" t="s">
        <v>108</v>
      </c>
      <c r="AE8" s="159"/>
      <c r="AF8" s="30">
        <v>1</v>
      </c>
      <c r="AG8" s="30">
        <v>3</v>
      </c>
      <c r="AH8" s="30">
        <v>4</v>
      </c>
      <c r="AI8" s="164" t="s">
        <v>109</v>
      </c>
      <c r="AJ8" s="165"/>
      <c r="AK8" s="30">
        <v>1</v>
      </c>
      <c r="AL8" s="30">
        <v>3</v>
      </c>
      <c r="AM8" s="30">
        <v>4</v>
      </c>
      <c r="AN8" s="158" t="s">
        <v>38</v>
      </c>
      <c r="AO8" s="159"/>
      <c r="AP8" s="30">
        <v>1</v>
      </c>
      <c r="AQ8" s="30">
        <v>3</v>
      </c>
      <c r="AR8" s="30">
        <v>4</v>
      </c>
      <c r="AS8" s="164" t="s">
        <v>110</v>
      </c>
      <c r="AT8" s="165"/>
      <c r="AU8" s="30">
        <v>1</v>
      </c>
      <c r="AV8" s="30">
        <v>3</v>
      </c>
      <c r="AW8" s="30">
        <v>4</v>
      </c>
      <c r="AX8" s="176" t="s">
        <v>111</v>
      </c>
      <c r="AY8" s="177"/>
      <c r="AZ8" s="30">
        <v>1</v>
      </c>
      <c r="BA8" s="30">
        <v>3</v>
      </c>
      <c r="BB8" s="30">
        <v>4</v>
      </c>
      <c r="BC8" s="164" t="s">
        <v>112</v>
      </c>
      <c r="BD8" s="165"/>
      <c r="BE8" s="30">
        <v>1</v>
      </c>
      <c r="BF8" s="30">
        <v>3</v>
      </c>
      <c r="BG8" s="30">
        <v>4</v>
      </c>
      <c r="BH8" s="25"/>
      <c r="BI8" s="30"/>
      <c r="BJ8" s="30">
        <v>1</v>
      </c>
      <c r="BK8" s="30">
        <v>2</v>
      </c>
      <c r="BL8" s="30">
        <v>3</v>
      </c>
      <c r="BM8" s="30">
        <v>4</v>
      </c>
      <c r="BN8" s="158" t="s">
        <v>43</v>
      </c>
      <c r="BO8" s="159"/>
      <c r="BP8" s="30">
        <v>1</v>
      </c>
      <c r="BQ8" s="30">
        <v>3</v>
      </c>
      <c r="BR8" s="30">
        <v>4</v>
      </c>
      <c r="BS8" s="23"/>
      <c r="BT8" s="14"/>
      <c r="BU8" s="152" t="s">
        <v>44</v>
      </c>
      <c r="BV8" s="153"/>
      <c r="BW8" s="30">
        <v>1</v>
      </c>
      <c r="BX8" s="30">
        <v>3</v>
      </c>
      <c r="BY8" s="30">
        <v>4</v>
      </c>
      <c r="BZ8" s="142" t="s">
        <v>45</v>
      </c>
      <c r="CA8" s="143"/>
      <c r="CB8" s="30">
        <v>1</v>
      </c>
      <c r="CC8" s="30">
        <v>3</v>
      </c>
      <c r="CD8" s="30">
        <v>4</v>
      </c>
      <c r="CE8" s="25"/>
      <c r="CF8" s="30"/>
      <c r="CG8" s="30">
        <v>1</v>
      </c>
      <c r="CH8" s="30">
        <v>2</v>
      </c>
      <c r="CI8" s="30">
        <v>3</v>
      </c>
      <c r="CJ8" s="30">
        <v>4</v>
      </c>
    </row>
    <row r="9" spans="1:88" s="1" customFormat="1" ht="261" customHeight="1" x14ac:dyDescent="0.3">
      <c r="A9" s="207" t="s">
        <v>113</v>
      </c>
      <c r="B9" s="2">
        <v>6</v>
      </c>
      <c r="C9" s="214" t="s">
        <v>114</v>
      </c>
      <c r="D9" s="215"/>
      <c r="E9" s="70" t="s">
        <v>115</v>
      </c>
      <c r="F9" s="78">
        <f t="shared" ref="F9:F14" si="0">AVERAGE($G9:$I9)</f>
        <v>5</v>
      </c>
      <c r="G9" s="32">
        <v>5</v>
      </c>
      <c r="H9" s="64">
        <v>5</v>
      </c>
      <c r="I9" s="32">
        <v>5</v>
      </c>
      <c r="J9" s="146">
        <f t="shared" ref="J9:J14" si="1">AVERAGE($L9:$N9)</f>
        <v>4.333333333333333</v>
      </c>
      <c r="K9" s="147"/>
      <c r="L9" s="32">
        <v>5</v>
      </c>
      <c r="M9" s="32">
        <v>5</v>
      </c>
      <c r="N9" s="32">
        <v>3</v>
      </c>
      <c r="O9" s="189">
        <f t="shared" ref="O9:O14" si="2">AVERAGE($Q9:$S9)</f>
        <v>4</v>
      </c>
      <c r="P9" s="190"/>
      <c r="Q9" s="32">
        <v>4</v>
      </c>
      <c r="R9" s="32">
        <v>5</v>
      </c>
      <c r="S9" s="32">
        <v>3</v>
      </c>
      <c r="T9" s="146">
        <f t="shared" ref="T9:T14" si="3">AVERAGE($V9:$X9)</f>
        <v>4</v>
      </c>
      <c r="U9" s="147"/>
      <c r="V9" s="32">
        <v>4</v>
      </c>
      <c r="W9" s="32">
        <v>5</v>
      </c>
      <c r="X9" s="32">
        <v>3</v>
      </c>
      <c r="Y9" s="166">
        <f t="shared" ref="Y9:Y16" si="4">AVERAGE($AA9:$AC9)</f>
        <v>3.3333333333333335</v>
      </c>
      <c r="Z9" s="167"/>
      <c r="AA9" s="32">
        <v>3</v>
      </c>
      <c r="AB9" s="32">
        <v>4</v>
      </c>
      <c r="AC9" s="32">
        <v>3</v>
      </c>
      <c r="AD9" s="178">
        <f t="shared" ref="AD9:AD16" si="5">AVERAGE(AF9:AH9)</f>
        <v>5</v>
      </c>
      <c r="AE9" s="179"/>
      <c r="AF9" s="32">
        <v>5</v>
      </c>
      <c r="AG9" s="32">
        <v>5</v>
      </c>
      <c r="AH9" s="32">
        <v>5</v>
      </c>
      <c r="AI9" s="182">
        <f t="shared" ref="AI9:AI16" si="6">AVERAGE(AK9:AM9)</f>
        <v>3.6666666666666665</v>
      </c>
      <c r="AJ9" s="183"/>
      <c r="AK9" s="32">
        <v>4</v>
      </c>
      <c r="AL9" s="32">
        <v>4</v>
      </c>
      <c r="AM9" s="32">
        <v>3</v>
      </c>
      <c r="AN9" s="178">
        <f t="shared" ref="AN9:AN14" si="7">AVERAGE($AP9:$AR9)</f>
        <v>3.6666666666666665</v>
      </c>
      <c r="AO9" s="179"/>
      <c r="AP9" s="32">
        <v>4</v>
      </c>
      <c r="AQ9" s="32">
        <v>4</v>
      </c>
      <c r="AR9" s="32">
        <v>3</v>
      </c>
      <c r="AS9" s="170">
        <f t="shared" ref="AS9:AS14" si="8">AVERAGE($AU9:$AW9)</f>
        <v>4</v>
      </c>
      <c r="AT9" s="171"/>
      <c r="AU9" s="32">
        <v>4</v>
      </c>
      <c r="AV9" s="32">
        <v>4</v>
      </c>
      <c r="AW9" s="32">
        <v>4</v>
      </c>
      <c r="AX9" s="178">
        <f t="shared" ref="AX9:AX14" si="9">AVERAGE($AZ9:$BB9)</f>
        <v>4</v>
      </c>
      <c r="AY9" s="179"/>
      <c r="AZ9" s="32">
        <v>4</v>
      </c>
      <c r="BA9" s="32">
        <v>4</v>
      </c>
      <c r="BB9" s="32">
        <v>4</v>
      </c>
      <c r="BC9" s="166">
        <f t="shared" ref="BC9:BC14" si="10">AVERAGE($BE9:$BG9)</f>
        <v>4.333333333333333</v>
      </c>
      <c r="BD9" s="167"/>
      <c r="BE9" s="32">
        <v>4</v>
      </c>
      <c r="BF9" s="32">
        <v>5</v>
      </c>
      <c r="BG9" s="32">
        <v>4</v>
      </c>
      <c r="BH9" s="34"/>
      <c r="BI9" s="26" t="e">
        <f>AVERAGE($BJ9:$BM9)</f>
        <v>#DIV/0!</v>
      </c>
      <c r="BJ9" s="32"/>
      <c r="BK9" s="37"/>
      <c r="BL9" s="32"/>
      <c r="BM9" s="32"/>
      <c r="BN9" s="146">
        <f t="shared" ref="BN9:BN14" si="11">AVERAGE($BP9:$BR9)</f>
        <v>4</v>
      </c>
      <c r="BO9" s="147"/>
      <c r="BP9" s="32">
        <v>4</v>
      </c>
      <c r="BQ9" s="32">
        <v>5</v>
      </c>
      <c r="BR9" s="32">
        <v>3</v>
      </c>
      <c r="BS9" s="16"/>
      <c r="BT9" s="15">
        <v>3</v>
      </c>
      <c r="BU9" s="154">
        <f t="shared" ref="BU9:BU15" si="12">AVERAGE($BW9:$BY9)</f>
        <v>3.6666666666666665</v>
      </c>
      <c r="BV9" s="155"/>
      <c r="BW9" s="32">
        <v>4</v>
      </c>
      <c r="BX9" s="32">
        <v>5</v>
      </c>
      <c r="BY9" s="32">
        <v>2</v>
      </c>
      <c r="BZ9" s="144">
        <f t="shared" ref="BZ9:BZ15" si="13">AVERAGE($CB9:$CD9)</f>
        <v>5</v>
      </c>
      <c r="CA9" s="145"/>
      <c r="CB9" s="32">
        <v>5</v>
      </c>
      <c r="CC9" s="32">
        <v>5</v>
      </c>
      <c r="CD9" s="32">
        <v>5</v>
      </c>
      <c r="CE9" s="34"/>
      <c r="CF9" s="26"/>
      <c r="CG9" s="32"/>
      <c r="CH9" s="37"/>
      <c r="CI9" s="32"/>
      <c r="CJ9" s="32"/>
    </row>
    <row r="10" spans="1:88" ht="142.5" customHeight="1" x14ac:dyDescent="0.25">
      <c r="A10" s="207"/>
      <c r="B10" s="2">
        <v>7</v>
      </c>
      <c r="C10" s="214" t="s">
        <v>116</v>
      </c>
      <c r="D10" s="215"/>
      <c r="E10" s="70" t="s">
        <v>117</v>
      </c>
      <c r="F10" s="78">
        <f t="shared" si="0"/>
        <v>4.333333333333333</v>
      </c>
      <c r="G10" s="32">
        <v>4</v>
      </c>
      <c r="H10" s="32">
        <v>4</v>
      </c>
      <c r="I10" s="32">
        <v>5</v>
      </c>
      <c r="J10" s="146">
        <f t="shared" si="1"/>
        <v>4.666666666666667</v>
      </c>
      <c r="K10" s="147"/>
      <c r="L10" s="32">
        <v>5</v>
      </c>
      <c r="M10" s="32">
        <v>5</v>
      </c>
      <c r="N10" s="32">
        <v>4</v>
      </c>
      <c r="O10" s="189">
        <f t="shared" si="2"/>
        <v>4.333333333333333</v>
      </c>
      <c r="P10" s="190"/>
      <c r="Q10" s="32">
        <v>4</v>
      </c>
      <c r="R10" s="32">
        <v>5</v>
      </c>
      <c r="S10" s="32">
        <v>4</v>
      </c>
      <c r="T10" s="146">
        <f t="shared" si="3"/>
        <v>4.333333333333333</v>
      </c>
      <c r="U10" s="147"/>
      <c r="V10" s="32">
        <v>4</v>
      </c>
      <c r="W10" s="32">
        <v>5</v>
      </c>
      <c r="X10" s="32">
        <v>4</v>
      </c>
      <c r="Y10" s="166">
        <f t="shared" si="4"/>
        <v>2.6666666666666665</v>
      </c>
      <c r="Z10" s="167"/>
      <c r="AA10" s="32">
        <v>2</v>
      </c>
      <c r="AB10" s="32">
        <v>4</v>
      </c>
      <c r="AC10" s="32">
        <v>2</v>
      </c>
      <c r="AD10" s="178">
        <f t="shared" si="5"/>
        <v>4.666666666666667</v>
      </c>
      <c r="AE10" s="179"/>
      <c r="AF10" s="32">
        <v>5</v>
      </c>
      <c r="AG10" s="32">
        <v>4</v>
      </c>
      <c r="AH10" s="32">
        <v>5</v>
      </c>
      <c r="AI10" s="182">
        <f t="shared" si="6"/>
        <v>4</v>
      </c>
      <c r="AJ10" s="183"/>
      <c r="AK10" s="32">
        <v>3</v>
      </c>
      <c r="AL10" s="32">
        <v>4</v>
      </c>
      <c r="AM10" s="32">
        <v>5</v>
      </c>
      <c r="AN10" s="160">
        <f t="shared" si="7"/>
        <v>3.6666666666666665</v>
      </c>
      <c r="AO10" s="161"/>
      <c r="AP10" s="32">
        <v>4</v>
      </c>
      <c r="AQ10" s="32">
        <v>4</v>
      </c>
      <c r="AR10" s="32">
        <v>3</v>
      </c>
      <c r="AS10" s="170">
        <f t="shared" si="8"/>
        <v>3.6666666666666665</v>
      </c>
      <c r="AT10" s="171"/>
      <c r="AU10" s="32">
        <v>3</v>
      </c>
      <c r="AV10" s="32">
        <v>4</v>
      </c>
      <c r="AW10" s="32">
        <v>4</v>
      </c>
      <c r="AX10" s="160">
        <f t="shared" si="9"/>
        <v>4.666666666666667</v>
      </c>
      <c r="AY10" s="161"/>
      <c r="AZ10" s="32">
        <v>4</v>
      </c>
      <c r="BA10" s="32">
        <v>5</v>
      </c>
      <c r="BB10" s="32">
        <v>5</v>
      </c>
      <c r="BC10" s="168">
        <f t="shared" si="10"/>
        <v>4</v>
      </c>
      <c r="BD10" s="169"/>
      <c r="BE10" s="32">
        <v>4</v>
      </c>
      <c r="BF10" s="32">
        <v>4</v>
      </c>
      <c r="BG10" s="32">
        <v>4</v>
      </c>
      <c r="BH10" s="35"/>
      <c r="BI10" s="26" t="e">
        <f t="shared" ref="BI10:BI14" si="14">AVERAGE($BJ10:$BM10)</f>
        <v>#DIV/0!</v>
      </c>
      <c r="BJ10" s="32"/>
      <c r="BK10" s="38"/>
      <c r="BL10" s="32"/>
      <c r="BM10" s="32"/>
      <c r="BN10" s="146">
        <f t="shared" si="11"/>
        <v>4.333333333333333</v>
      </c>
      <c r="BO10" s="147"/>
      <c r="BP10" s="32">
        <v>5</v>
      </c>
      <c r="BQ10" s="32">
        <v>4</v>
      </c>
      <c r="BR10" s="32">
        <v>4</v>
      </c>
      <c r="BS10" s="16"/>
      <c r="BT10" s="15">
        <v>5</v>
      </c>
      <c r="BU10" s="154">
        <f t="shared" si="12"/>
        <v>3.6666666666666665</v>
      </c>
      <c r="BV10" s="155"/>
      <c r="BW10" s="32">
        <v>3</v>
      </c>
      <c r="BX10" s="32">
        <v>4</v>
      </c>
      <c r="BY10" s="32">
        <v>4</v>
      </c>
      <c r="BZ10" s="134">
        <f t="shared" si="13"/>
        <v>4</v>
      </c>
      <c r="CA10" s="135"/>
      <c r="CB10" s="32">
        <v>4</v>
      </c>
      <c r="CC10" s="32">
        <v>4</v>
      </c>
      <c r="CD10" s="32">
        <v>4</v>
      </c>
      <c r="CE10" s="35"/>
      <c r="CF10" s="26"/>
      <c r="CG10" s="32"/>
      <c r="CH10" s="38"/>
      <c r="CI10" s="32"/>
      <c r="CJ10" s="32"/>
    </row>
    <row r="11" spans="1:88" ht="134.25" customHeight="1" x14ac:dyDescent="0.25">
      <c r="A11" s="207"/>
      <c r="B11" s="2">
        <v>8</v>
      </c>
      <c r="C11" s="214" t="s">
        <v>118</v>
      </c>
      <c r="D11" s="215"/>
      <c r="E11" s="70" t="s">
        <v>119</v>
      </c>
      <c r="F11" s="78">
        <f t="shared" si="0"/>
        <v>4</v>
      </c>
      <c r="G11" s="32">
        <v>4</v>
      </c>
      <c r="H11" s="32">
        <v>4</v>
      </c>
      <c r="I11" s="32">
        <v>4</v>
      </c>
      <c r="J11" s="146">
        <f t="shared" si="1"/>
        <v>4.333333333333333</v>
      </c>
      <c r="K11" s="147"/>
      <c r="L11" s="32">
        <v>4</v>
      </c>
      <c r="M11" s="32">
        <v>5</v>
      </c>
      <c r="N11" s="32">
        <v>4</v>
      </c>
      <c r="O11" s="189">
        <f t="shared" si="2"/>
        <v>3.6666666666666665</v>
      </c>
      <c r="P11" s="190"/>
      <c r="Q11" s="32">
        <v>4</v>
      </c>
      <c r="R11" s="32">
        <v>4</v>
      </c>
      <c r="S11" s="32">
        <v>3</v>
      </c>
      <c r="T11" s="146">
        <f t="shared" si="3"/>
        <v>3.3333333333333335</v>
      </c>
      <c r="U11" s="147"/>
      <c r="V11" s="32">
        <v>3</v>
      </c>
      <c r="W11" s="32">
        <v>4</v>
      </c>
      <c r="X11" s="32">
        <v>3</v>
      </c>
      <c r="Y11" s="166">
        <f t="shared" si="4"/>
        <v>2.6666666666666665</v>
      </c>
      <c r="Z11" s="167"/>
      <c r="AA11" s="32">
        <v>3</v>
      </c>
      <c r="AB11" s="32">
        <v>3</v>
      </c>
      <c r="AC11" s="32">
        <v>2</v>
      </c>
      <c r="AD11" s="178">
        <f t="shared" si="5"/>
        <v>5</v>
      </c>
      <c r="AE11" s="179"/>
      <c r="AF11" s="32">
        <v>5</v>
      </c>
      <c r="AG11" s="32">
        <v>5</v>
      </c>
      <c r="AH11" s="32">
        <v>5</v>
      </c>
      <c r="AI11" s="182">
        <f t="shared" si="6"/>
        <v>4</v>
      </c>
      <c r="AJ11" s="183"/>
      <c r="AK11" s="32">
        <v>4</v>
      </c>
      <c r="AL11" s="32">
        <v>4</v>
      </c>
      <c r="AM11" s="32">
        <v>4</v>
      </c>
      <c r="AN11" s="160">
        <f t="shared" si="7"/>
        <v>4.333333333333333</v>
      </c>
      <c r="AO11" s="161"/>
      <c r="AP11" s="32">
        <v>4</v>
      </c>
      <c r="AQ11" s="32">
        <v>5</v>
      </c>
      <c r="AR11" s="32">
        <v>4</v>
      </c>
      <c r="AS11" s="170">
        <f t="shared" si="8"/>
        <v>4.333333333333333</v>
      </c>
      <c r="AT11" s="171"/>
      <c r="AU11" s="32">
        <v>4</v>
      </c>
      <c r="AV11" s="32">
        <v>5</v>
      </c>
      <c r="AW11" s="32">
        <v>4</v>
      </c>
      <c r="AX11" s="160">
        <f t="shared" si="9"/>
        <v>4.333333333333333</v>
      </c>
      <c r="AY11" s="161"/>
      <c r="AZ11" s="32">
        <v>4</v>
      </c>
      <c r="BA11" s="32">
        <v>5</v>
      </c>
      <c r="BB11" s="32">
        <v>4</v>
      </c>
      <c r="BC11" s="168">
        <f t="shared" si="10"/>
        <v>4.333333333333333</v>
      </c>
      <c r="BD11" s="169"/>
      <c r="BE11" s="32">
        <v>4</v>
      </c>
      <c r="BF11" s="32">
        <v>5</v>
      </c>
      <c r="BG11" s="32">
        <v>4</v>
      </c>
      <c r="BH11" s="35"/>
      <c r="BI11" s="26" t="e">
        <f t="shared" si="14"/>
        <v>#DIV/0!</v>
      </c>
      <c r="BJ11" s="32"/>
      <c r="BK11" s="38"/>
      <c r="BL11" s="32"/>
      <c r="BM11" s="32"/>
      <c r="BN11" s="146">
        <f t="shared" si="11"/>
        <v>3</v>
      </c>
      <c r="BO11" s="147"/>
      <c r="BP11" s="32">
        <v>3</v>
      </c>
      <c r="BQ11" s="32">
        <v>3</v>
      </c>
      <c r="BR11" s="32">
        <v>3</v>
      </c>
      <c r="BS11" s="16"/>
      <c r="BT11" s="15">
        <v>4</v>
      </c>
      <c r="BU11" s="154">
        <f t="shared" si="12"/>
        <v>2.6666666666666665</v>
      </c>
      <c r="BV11" s="155"/>
      <c r="BW11" s="32">
        <v>3</v>
      </c>
      <c r="BX11" s="32">
        <v>3</v>
      </c>
      <c r="BY11" s="32">
        <v>2</v>
      </c>
      <c r="BZ11" s="134">
        <f t="shared" si="13"/>
        <v>4.666666666666667</v>
      </c>
      <c r="CA11" s="135"/>
      <c r="CB11" s="32">
        <v>4</v>
      </c>
      <c r="CC11" s="32">
        <v>5</v>
      </c>
      <c r="CD11" s="32">
        <v>5</v>
      </c>
      <c r="CE11" s="35"/>
      <c r="CF11" s="26"/>
      <c r="CG11" s="32"/>
      <c r="CH11" s="38"/>
      <c r="CI11" s="32"/>
      <c r="CJ11" s="32"/>
    </row>
    <row r="12" spans="1:88" ht="171" customHeight="1" x14ac:dyDescent="0.25">
      <c r="A12" s="207"/>
      <c r="B12" s="2">
        <v>9</v>
      </c>
      <c r="C12" s="214" t="s">
        <v>120</v>
      </c>
      <c r="D12" s="215"/>
      <c r="E12" s="70" t="s">
        <v>121</v>
      </c>
      <c r="F12" s="78">
        <f t="shared" si="0"/>
        <v>5</v>
      </c>
      <c r="G12" s="32">
        <v>5</v>
      </c>
      <c r="H12" s="32">
        <v>5</v>
      </c>
      <c r="I12" s="32">
        <v>5</v>
      </c>
      <c r="J12" s="146">
        <f t="shared" si="1"/>
        <v>4</v>
      </c>
      <c r="K12" s="147"/>
      <c r="L12" s="32">
        <v>4</v>
      </c>
      <c r="M12" s="32">
        <v>4</v>
      </c>
      <c r="N12" s="32">
        <v>4</v>
      </c>
      <c r="O12" s="189">
        <f t="shared" si="2"/>
        <v>3.3333333333333335</v>
      </c>
      <c r="P12" s="190"/>
      <c r="Q12" s="32">
        <v>3</v>
      </c>
      <c r="R12" s="32">
        <v>4</v>
      </c>
      <c r="S12" s="32">
        <v>3</v>
      </c>
      <c r="T12" s="146">
        <f t="shared" si="3"/>
        <v>4</v>
      </c>
      <c r="U12" s="147"/>
      <c r="V12" s="32">
        <v>4</v>
      </c>
      <c r="W12" s="32">
        <v>5</v>
      </c>
      <c r="X12" s="32">
        <v>3</v>
      </c>
      <c r="Y12" s="166">
        <f t="shared" si="4"/>
        <v>3.3333333333333335</v>
      </c>
      <c r="Z12" s="167"/>
      <c r="AA12" s="32">
        <v>4</v>
      </c>
      <c r="AB12" s="32">
        <v>4</v>
      </c>
      <c r="AC12" s="32">
        <v>2</v>
      </c>
      <c r="AD12" s="178">
        <f t="shared" si="5"/>
        <v>4.666666666666667</v>
      </c>
      <c r="AE12" s="179"/>
      <c r="AF12" s="32">
        <v>5</v>
      </c>
      <c r="AG12" s="32">
        <v>4</v>
      </c>
      <c r="AH12" s="32">
        <v>5</v>
      </c>
      <c r="AI12" s="182">
        <f t="shared" si="6"/>
        <v>3</v>
      </c>
      <c r="AJ12" s="183"/>
      <c r="AK12" s="32">
        <v>3</v>
      </c>
      <c r="AL12" s="32">
        <v>3</v>
      </c>
      <c r="AM12" s="32">
        <v>3</v>
      </c>
      <c r="AN12" s="160">
        <f t="shared" si="7"/>
        <v>3.3333333333333335</v>
      </c>
      <c r="AO12" s="161"/>
      <c r="AP12" s="32">
        <v>4</v>
      </c>
      <c r="AQ12" s="32">
        <v>3</v>
      </c>
      <c r="AR12" s="32">
        <v>3</v>
      </c>
      <c r="AS12" s="170">
        <f t="shared" si="8"/>
        <v>3.6666666666666665</v>
      </c>
      <c r="AT12" s="171"/>
      <c r="AU12" s="32">
        <v>4</v>
      </c>
      <c r="AV12" s="32">
        <v>3</v>
      </c>
      <c r="AW12" s="32">
        <v>4</v>
      </c>
      <c r="AX12" s="160">
        <f t="shared" si="9"/>
        <v>3</v>
      </c>
      <c r="AY12" s="161"/>
      <c r="AZ12" s="32">
        <v>3</v>
      </c>
      <c r="BA12" s="32">
        <v>3</v>
      </c>
      <c r="BB12" s="32">
        <v>3</v>
      </c>
      <c r="BC12" s="168">
        <f t="shared" si="10"/>
        <v>3.6666666666666665</v>
      </c>
      <c r="BD12" s="169"/>
      <c r="BE12" s="32">
        <v>4</v>
      </c>
      <c r="BF12" s="32">
        <v>3</v>
      </c>
      <c r="BG12" s="32">
        <v>4</v>
      </c>
      <c r="BH12" s="35"/>
      <c r="BI12" s="26" t="e">
        <f t="shared" si="14"/>
        <v>#DIV/0!</v>
      </c>
      <c r="BJ12" s="32"/>
      <c r="BK12" s="38"/>
      <c r="BL12" s="32"/>
      <c r="BM12" s="32"/>
      <c r="BN12" s="146">
        <f t="shared" si="11"/>
        <v>4.333333333333333</v>
      </c>
      <c r="BO12" s="147"/>
      <c r="BP12" s="32">
        <v>4</v>
      </c>
      <c r="BQ12" s="32">
        <v>5</v>
      </c>
      <c r="BR12" s="32">
        <v>4</v>
      </c>
      <c r="BS12" s="16"/>
      <c r="BT12" s="15">
        <v>4</v>
      </c>
      <c r="BU12" s="154">
        <f t="shared" si="12"/>
        <v>2.6666666666666665</v>
      </c>
      <c r="BV12" s="155"/>
      <c r="BW12" s="32">
        <v>3</v>
      </c>
      <c r="BX12" s="32">
        <v>3</v>
      </c>
      <c r="BY12" s="32">
        <v>2</v>
      </c>
      <c r="BZ12" s="134">
        <f t="shared" si="13"/>
        <v>5</v>
      </c>
      <c r="CA12" s="135"/>
      <c r="CB12" s="32">
        <v>5</v>
      </c>
      <c r="CC12" s="32">
        <v>5</v>
      </c>
      <c r="CD12" s="32">
        <v>5</v>
      </c>
      <c r="CE12" s="35"/>
      <c r="CF12" s="26"/>
      <c r="CG12" s="32"/>
      <c r="CH12" s="38"/>
      <c r="CI12" s="32"/>
      <c r="CJ12" s="32"/>
    </row>
    <row r="13" spans="1:88" ht="219.75" customHeight="1" x14ac:dyDescent="0.25">
      <c r="A13" s="207"/>
      <c r="B13" s="2">
        <v>10</v>
      </c>
      <c r="C13" s="214" t="s">
        <v>122</v>
      </c>
      <c r="D13" s="216"/>
      <c r="E13" s="70" t="s">
        <v>123</v>
      </c>
      <c r="F13" s="78">
        <f t="shared" si="0"/>
        <v>5</v>
      </c>
      <c r="G13" s="32">
        <v>5</v>
      </c>
      <c r="H13" s="32">
        <v>5</v>
      </c>
      <c r="I13" s="32">
        <v>5</v>
      </c>
      <c r="J13" s="146">
        <f t="shared" si="1"/>
        <v>5</v>
      </c>
      <c r="K13" s="147"/>
      <c r="L13" s="32">
        <v>5</v>
      </c>
      <c r="M13" s="32">
        <v>5</v>
      </c>
      <c r="N13" s="32">
        <v>5</v>
      </c>
      <c r="O13" s="189">
        <f t="shared" si="2"/>
        <v>3.6666666666666665</v>
      </c>
      <c r="P13" s="190"/>
      <c r="Q13" s="32">
        <v>4</v>
      </c>
      <c r="R13" s="32">
        <v>5</v>
      </c>
      <c r="S13" s="32">
        <v>2</v>
      </c>
      <c r="T13" s="146">
        <f t="shared" si="3"/>
        <v>4</v>
      </c>
      <c r="U13" s="147"/>
      <c r="V13" s="32">
        <v>4</v>
      </c>
      <c r="W13" s="32">
        <v>5</v>
      </c>
      <c r="X13" s="32">
        <v>3</v>
      </c>
      <c r="Y13" s="166">
        <f t="shared" si="4"/>
        <v>3.6666666666666665</v>
      </c>
      <c r="Z13" s="167"/>
      <c r="AA13" s="32">
        <v>3</v>
      </c>
      <c r="AB13" s="32">
        <v>5</v>
      </c>
      <c r="AC13" s="32">
        <v>3</v>
      </c>
      <c r="AD13" s="178">
        <f t="shared" si="5"/>
        <v>4.333333333333333</v>
      </c>
      <c r="AE13" s="179"/>
      <c r="AF13" s="32">
        <v>3</v>
      </c>
      <c r="AG13" s="32">
        <v>5</v>
      </c>
      <c r="AH13" s="32">
        <v>5</v>
      </c>
      <c r="AI13" s="182">
        <f t="shared" si="6"/>
        <v>4.333333333333333</v>
      </c>
      <c r="AJ13" s="183"/>
      <c r="AK13" s="32">
        <v>4</v>
      </c>
      <c r="AL13" s="32">
        <v>5</v>
      </c>
      <c r="AM13" s="32">
        <v>4</v>
      </c>
      <c r="AN13" s="160">
        <f t="shared" si="7"/>
        <v>4.333333333333333</v>
      </c>
      <c r="AO13" s="161"/>
      <c r="AP13" s="32">
        <v>4</v>
      </c>
      <c r="AQ13" s="32">
        <v>5</v>
      </c>
      <c r="AR13" s="32">
        <v>4</v>
      </c>
      <c r="AS13" s="170">
        <f t="shared" si="8"/>
        <v>4</v>
      </c>
      <c r="AT13" s="171"/>
      <c r="AU13" s="32">
        <v>3</v>
      </c>
      <c r="AV13" s="32">
        <v>5</v>
      </c>
      <c r="AW13" s="32">
        <v>4</v>
      </c>
      <c r="AX13" s="160">
        <f t="shared" si="9"/>
        <v>4</v>
      </c>
      <c r="AY13" s="161"/>
      <c r="AZ13" s="32">
        <v>3</v>
      </c>
      <c r="BA13" s="32">
        <v>5</v>
      </c>
      <c r="BB13" s="32">
        <v>4</v>
      </c>
      <c r="BC13" s="168">
        <f t="shared" si="10"/>
        <v>3.6666666666666665</v>
      </c>
      <c r="BD13" s="169"/>
      <c r="BE13" s="32">
        <v>3</v>
      </c>
      <c r="BF13" s="32">
        <v>5</v>
      </c>
      <c r="BG13" s="32">
        <v>3</v>
      </c>
      <c r="BH13" s="35"/>
      <c r="BI13" s="26" t="e">
        <f t="shared" si="14"/>
        <v>#DIV/0!</v>
      </c>
      <c r="BJ13" s="32"/>
      <c r="BK13" s="38"/>
      <c r="BL13" s="32"/>
      <c r="BM13" s="32"/>
      <c r="BN13" s="146">
        <f t="shared" si="11"/>
        <v>4.666666666666667</v>
      </c>
      <c r="BO13" s="147"/>
      <c r="BP13" s="32">
        <v>5</v>
      </c>
      <c r="BQ13" s="32">
        <v>5</v>
      </c>
      <c r="BR13" s="32">
        <v>4</v>
      </c>
      <c r="BS13" s="16"/>
      <c r="BT13" s="15">
        <v>5</v>
      </c>
      <c r="BU13" s="154">
        <f t="shared" si="12"/>
        <v>4.333333333333333</v>
      </c>
      <c r="BV13" s="155"/>
      <c r="BW13" s="32">
        <v>4</v>
      </c>
      <c r="BX13" s="32">
        <v>5</v>
      </c>
      <c r="BY13" s="32">
        <v>4</v>
      </c>
      <c r="BZ13" s="134">
        <f t="shared" si="13"/>
        <v>4.333333333333333</v>
      </c>
      <c r="CA13" s="135"/>
      <c r="CB13" s="32">
        <v>5</v>
      </c>
      <c r="CC13" s="32">
        <v>5</v>
      </c>
      <c r="CD13" s="32">
        <v>3</v>
      </c>
      <c r="CE13" s="35"/>
      <c r="CF13" s="26"/>
      <c r="CG13" s="32"/>
      <c r="CH13" s="38"/>
      <c r="CI13" s="32"/>
      <c r="CJ13" s="32"/>
    </row>
    <row r="14" spans="1:88" ht="146.25" customHeight="1" thickBot="1" x14ac:dyDescent="0.3">
      <c r="A14" s="207"/>
      <c r="B14" s="2">
        <v>11</v>
      </c>
      <c r="C14" s="217" t="s">
        <v>124</v>
      </c>
      <c r="D14" s="218"/>
      <c r="E14" s="70" t="s">
        <v>125</v>
      </c>
      <c r="F14" s="78">
        <f t="shared" si="0"/>
        <v>4.333333333333333</v>
      </c>
      <c r="G14" s="32">
        <v>4</v>
      </c>
      <c r="H14" s="32">
        <v>4</v>
      </c>
      <c r="I14" s="32">
        <v>5</v>
      </c>
      <c r="J14" s="146">
        <f t="shared" si="1"/>
        <v>2</v>
      </c>
      <c r="K14" s="147"/>
      <c r="L14" s="32">
        <v>3</v>
      </c>
      <c r="M14" s="32">
        <v>1</v>
      </c>
      <c r="N14" s="32">
        <v>2</v>
      </c>
      <c r="O14" s="189">
        <f t="shared" si="2"/>
        <v>0</v>
      </c>
      <c r="P14" s="190"/>
      <c r="Q14" s="32">
        <v>0</v>
      </c>
      <c r="R14" s="32">
        <v>0</v>
      </c>
      <c r="S14" s="32">
        <v>0</v>
      </c>
      <c r="T14" s="146">
        <f t="shared" si="3"/>
        <v>2.6666666666666665</v>
      </c>
      <c r="U14" s="147"/>
      <c r="V14" s="32">
        <v>2</v>
      </c>
      <c r="W14" s="32">
        <v>4</v>
      </c>
      <c r="X14" s="32">
        <v>2</v>
      </c>
      <c r="Y14" s="166">
        <f t="shared" si="4"/>
        <v>1.3333333333333333</v>
      </c>
      <c r="Z14" s="167"/>
      <c r="AA14" s="32">
        <v>1</v>
      </c>
      <c r="AB14" s="32">
        <v>3</v>
      </c>
      <c r="AC14" s="32">
        <v>0</v>
      </c>
      <c r="AD14" s="178">
        <f t="shared" si="5"/>
        <v>4.333333333333333</v>
      </c>
      <c r="AE14" s="179"/>
      <c r="AF14" s="32">
        <v>4</v>
      </c>
      <c r="AG14" s="32">
        <v>4</v>
      </c>
      <c r="AH14" s="32">
        <v>5</v>
      </c>
      <c r="AI14" s="182">
        <f t="shared" si="6"/>
        <v>2</v>
      </c>
      <c r="AJ14" s="183"/>
      <c r="AK14" s="32">
        <v>3</v>
      </c>
      <c r="AL14" s="32">
        <v>1</v>
      </c>
      <c r="AM14" s="32">
        <v>2</v>
      </c>
      <c r="AN14" s="162">
        <f t="shared" si="7"/>
        <v>1.3333333333333333</v>
      </c>
      <c r="AO14" s="163"/>
      <c r="AP14" s="32">
        <v>2</v>
      </c>
      <c r="AQ14" s="32">
        <v>1</v>
      </c>
      <c r="AR14" s="32">
        <v>1</v>
      </c>
      <c r="AS14" s="170">
        <f t="shared" si="8"/>
        <v>2.3333333333333335</v>
      </c>
      <c r="AT14" s="171"/>
      <c r="AU14" s="32">
        <v>3</v>
      </c>
      <c r="AV14" s="32">
        <v>1</v>
      </c>
      <c r="AW14" s="32">
        <v>3</v>
      </c>
      <c r="AX14" s="162">
        <f t="shared" si="9"/>
        <v>1.6666666666666667</v>
      </c>
      <c r="AY14" s="163"/>
      <c r="AZ14" s="32">
        <v>2</v>
      </c>
      <c r="BA14" s="32">
        <v>1</v>
      </c>
      <c r="BB14" s="32">
        <v>2</v>
      </c>
      <c r="BC14" s="170">
        <f t="shared" si="10"/>
        <v>2.3333333333333335</v>
      </c>
      <c r="BD14" s="171"/>
      <c r="BE14" s="32">
        <v>3</v>
      </c>
      <c r="BF14" s="32">
        <v>2</v>
      </c>
      <c r="BG14" s="32">
        <v>2</v>
      </c>
      <c r="BH14" s="35"/>
      <c r="BI14" s="26" t="e">
        <f t="shared" si="14"/>
        <v>#DIV/0!</v>
      </c>
      <c r="BJ14" s="32"/>
      <c r="BK14" s="38"/>
      <c r="BL14" s="32"/>
      <c r="BM14" s="32"/>
      <c r="BN14" s="146">
        <f t="shared" si="11"/>
        <v>1</v>
      </c>
      <c r="BO14" s="147"/>
      <c r="BP14" s="32">
        <v>1</v>
      </c>
      <c r="BQ14" s="32">
        <v>1</v>
      </c>
      <c r="BR14" s="32">
        <v>1</v>
      </c>
      <c r="BS14" s="16"/>
      <c r="BT14" s="15">
        <v>4</v>
      </c>
      <c r="BU14" s="154">
        <f t="shared" si="12"/>
        <v>1.3333333333333333</v>
      </c>
      <c r="BV14" s="155"/>
      <c r="BW14" s="32">
        <v>1</v>
      </c>
      <c r="BX14" s="32">
        <v>2</v>
      </c>
      <c r="BY14" s="32">
        <v>1</v>
      </c>
      <c r="BZ14" s="136">
        <f t="shared" si="13"/>
        <v>3</v>
      </c>
      <c r="CA14" s="137"/>
      <c r="CB14" s="32">
        <v>4</v>
      </c>
      <c r="CC14" s="32">
        <v>2</v>
      </c>
      <c r="CD14" s="32">
        <v>3</v>
      </c>
      <c r="CE14" s="35"/>
      <c r="CF14" s="26"/>
      <c r="CG14" s="32"/>
      <c r="CH14" s="38"/>
      <c r="CI14" s="32"/>
      <c r="CJ14" s="32"/>
    </row>
    <row r="15" spans="1:88" ht="30" customHeight="1" thickTop="1" x14ac:dyDescent="0.25">
      <c r="A15" s="208" t="s">
        <v>126</v>
      </c>
      <c r="B15" s="209"/>
      <c r="C15" s="209"/>
      <c r="D15" s="209"/>
      <c r="E15" s="210"/>
      <c r="F15" s="79">
        <f>AVERAGE(G$15:I$15)</f>
        <v>27.666666666666668</v>
      </c>
      <c r="G15" s="8">
        <f>SUM(G9:G14)</f>
        <v>27</v>
      </c>
      <c r="H15" s="8">
        <f>SUM(H9:H14)</f>
        <v>27</v>
      </c>
      <c r="I15" s="8">
        <f>SUM(I9:I14)</f>
        <v>29</v>
      </c>
      <c r="J15" s="148">
        <f>AVERAGE(L15:N15)</f>
        <v>24.333333333333332</v>
      </c>
      <c r="K15" s="149"/>
      <c r="L15" s="8">
        <f>SUM(L9:L14)</f>
        <v>26</v>
      </c>
      <c r="M15" s="8">
        <f>SUM(M9:M14)</f>
        <v>25</v>
      </c>
      <c r="N15" s="8">
        <f>SUM(N9:N14)</f>
        <v>22</v>
      </c>
      <c r="O15" s="172">
        <f>AVERAGE(Q15:S15)</f>
        <v>19</v>
      </c>
      <c r="P15" s="173"/>
      <c r="Q15" s="8">
        <f>SUM(Q9:Q14)</f>
        <v>19</v>
      </c>
      <c r="R15" s="8">
        <f>SUM(R9:R14)</f>
        <v>23</v>
      </c>
      <c r="S15" s="8">
        <f>SUM(S9:S14)</f>
        <v>15</v>
      </c>
      <c r="T15" s="148">
        <f>AVERAGE(V15:X15)</f>
        <v>22.333333333333332</v>
      </c>
      <c r="U15" s="149"/>
      <c r="V15" s="8">
        <f>SUM(V9:V14)</f>
        <v>21</v>
      </c>
      <c r="W15" s="8">
        <f>SUM(W9:W14)</f>
        <v>28</v>
      </c>
      <c r="X15" s="8">
        <f>SUM(X9:X14)</f>
        <v>18</v>
      </c>
      <c r="Y15" s="166">
        <f t="shared" si="4"/>
        <v>17</v>
      </c>
      <c r="Z15" s="167"/>
      <c r="AA15" s="8">
        <f>SUM(AA9:AA14)</f>
        <v>16</v>
      </c>
      <c r="AB15" s="8">
        <f>SUM(AB9:AB14)</f>
        <v>23</v>
      </c>
      <c r="AC15" s="8">
        <f>SUM(AC9:AC14)</f>
        <v>12</v>
      </c>
      <c r="AD15" s="178">
        <f t="shared" si="5"/>
        <v>28</v>
      </c>
      <c r="AE15" s="179"/>
      <c r="AF15" s="8">
        <f>SUM(AF9:AF14)</f>
        <v>27</v>
      </c>
      <c r="AG15" s="8">
        <f>SUM(AG9:AG14)</f>
        <v>27</v>
      </c>
      <c r="AH15" s="8">
        <f>SUM(AH9:AH14)</f>
        <v>30</v>
      </c>
      <c r="AI15" s="182">
        <f t="shared" si="6"/>
        <v>21</v>
      </c>
      <c r="AJ15" s="183"/>
      <c r="AK15" s="8">
        <f>SUM(AK9:AK14)</f>
        <v>21</v>
      </c>
      <c r="AL15" s="8">
        <f>SUM(AL9:AL14)</f>
        <v>21</v>
      </c>
      <c r="AM15" s="8">
        <f>SUM(AM9:AM14)</f>
        <v>21</v>
      </c>
      <c r="AN15" s="148">
        <f>AVERAGE(AP$15:AR$15)</f>
        <v>20.666666666666668</v>
      </c>
      <c r="AO15" s="149"/>
      <c r="AP15" s="8">
        <f>SUM(AP9:AP14)</f>
        <v>22</v>
      </c>
      <c r="AQ15" s="8">
        <f>SUM(AQ9:AQ14)</f>
        <v>22</v>
      </c>
      <c r="AR15" s="8">
        <f>SUM(AR9:AR14)</f>
        <v>18</v>
      </c>
      <c r="AS15" s="172">
        <f>AVERAGE(AU$15:AW$15)</f>
        <v>22</v>
      </c>
      <c r="AT15" s="173"/>
      <c r="AU15" s="8">
        <f>SUM(AU9:AU14)</f>
        <v>21</v>
      </c>
      <c r="AV15" s="8">
        <f>SUM(AV9:AV14)</f>
        <v>22</v>
      </c>
      <c r="AW15" s="8">
        <f>SUM(AW9:AW14)</f>
        <v>23</v>
      </c>
      <c r="AX15" s="148">
        <f>AVERAGE(AZ$15:BB$15)</f>
        <v>21.666666666666668</v>
      </c>
      <c r="AY15" s="149"/>
      <c r="AZ15" s="8">
        <f>SUM(AZ9:AZ14)</f>
        <v>20</v>
      </c>
      <c r="BA15" s="8">
        <f>SUM(BA9:BA14)</f>
        <v>23</v>
      </c>
      <c r="BB15" s="8">
        <f>SUM(BB9:BB14)</f>
        <v>22</v>
      </c>
      <c r="BC15" s="172">
        <f>AVERAGE(BE$15:BG$15)</f>
        <v>22.333333333333332</v>
      </c>
      <c r="BD15" s="173"/>
      <c r="BE15" s="8">
        <f>SUM(BE9:BE14)</f>
        <v>22</v>
      </c>
      <c r="BF15" s="8">
        <f>SUM(BF9:BF14)</f>
        <v>24</v>
      </c>
      <c r="BG15" s="8">
        <f>SUM(BG9:BG14)</f>
        <v>21</v>
      </c>
      <c r="BH15" s="31"/>
      <c r="BI15" s="8">
        <f>AVERAGE(BJ$15:BM$15)</f>
        <v>0</v>
      </c>
      <c r="BJ15" s="8">
        <f>SUM(BJ9:BJ14)</f>
        <v>0</v>
      </c>
      <c r="BK15" s="8">
        <f>SUM(BK9:BK14)</f>
        <v>0</v>
      </c>
      <c r="BL15" s="8">
        <f>SUM(BL9:BL14)</f>
        <v>0</v>
      </c>
      <c r="BM15" s="8">
        <f>SUM(BM9:BM14)</f>
        <v>0</v>
      </c>
      <c r="BN15" s="148">
        <f>AVERAGE(BP$15:BR$15)</f>
        <v>21.333333333333332</v>
      </c>
      <c r="BO15" s="149"/>
      <c r="BP15" s="8">
        <f>SUM(BP9:BP14)</f>
        <v>22</v>
      </c>
      <c r="BQ15" s="8">
        <f>SUM(BQ9:BQ14)</f>
        <v>23</v>
      </c>
      <c r="BR15" s="8">
        <f>SUM(BR9:BR14)</f>
        <v>19</v>
      </c>
      <c r="BS15" s="22">
        <f>AVERAGE(BT$15:BW$15)</f>
        <v>20.444444444444443</v>
      </c>
      <c r="BT15" s="19">
        <f>SUM(BT9:BT14)</f>
        <v>25</v>
      </c>
      <c r="BU15" s="154">
        <f t="shared" si="12"/>
        <v>18.333333333333332</v>
      </c>
      <c r="BV15" s="155"/>
      <c r="BW15" s="8">
        <f t="shared" ref="BW15:BY15" si="15">SUM(BW9:BW14)</f>
        <v>18</v>
      </c>
      <c r="BX15" s="8">
        <f t="shared" si="15"/>
        <v>22</v>
      </c>
      <c r="BY15" s="8">
        <f t="shared" si="15"/>
        <v>15</v>
      </c>
      <c r="BZ15" s="138">
        <f t="shared" si="13"/>
        <v>26</v>
      </c>
      <c r="CA15" s="139"/>
      <c r="CB15" s="8">
        <f>SUM(CB9:CB14)</f>
        <v>27</v>
      </c>
      <c r="CC15" s="8">
        <f>SUM(CC9:CC14)</f>
        <v>26</v>
      </c>
      <c r="CD15" s="8">
        <f>SUM(CD9:CD14)</f>
        <v>25</v>
      </c>
      <c r="CE15" s="31"/>
      <c r="CF15" s="8">
        <f>AVERAGE(CG15:CJ15)</f>
        <v>0</v>
      </c>
      <c r="CG15" s="8">
        <f>SUM(CG9:CG14)</f>
        <v>0</v>
      </c>
      <c r="CH15" s="8">
        <f>SUM(CH9:CH14)</f>
        <v>0</v>
      </c>
      <c r="CI15" s="8">
        <f>SUM(CI9:CI14)</f>
        <v>0</v>
      </c>
      <c r="CJ15" s="8">
        <f>SUM(CJ9:CJ14)</f>
        <v>0</v>
      </c>
    </row>
    <row r="16" spans="1:88" ht="26.25" customHeight="1" thickBot="1" x14ac:dyDescent="0.3">
      <c r="A16" s="211" t="s">
        <v>127</v>
      </c>
      <c r="B16" s="212"/>
      <c r="C16" s="212"/>
      <c r="D16" s="212"/>
      <c r="E16" s="213"/>
      <c r="F16" s="80">
        <f>AVERAGE(G$16:I$16)</f>
        <v>2.6666666666666665</v>
      </c>
      <c r="G16" s="63">
        <v>3</v>
      </c>
      <c r="H16" s="63">
        <v>3</v>
      </c>
      <c r="I16" s="63">
        <v>2</v>
      </c>
      <c r="J16" s="188">
        <f>AVERAGE(L16:N16)</f>
        <v>4.333333333333333</v>
      </c>
      <c r="K16" s="151"/>
      <c r="L16" s="63">
        <v>4</v>
      </c>
      <c r="M16" s="63">
        <v>4</v>
      </c>
      <c r="N16" s="63">
        <v>5</v>
      </c>
      <c r="O16" s="191">
        <f>AVERAGE(Q16:S16)</f>
        <v>10.333333333333334</v>
      </c>
      <c r="P16" s="175"/>
      <c r="Q16" s="63">
        <v>12</v>
      </c>
      <c r="R16" s="63">
        <v>7</v>
      </c>
      <c r="S16" s="63">
        <v>12</v>
      </c>
      <c r="T16" s="150">
        <f>AVERAGE(V16:X16)</f>
        <v>7</v>
      </c>
      <c r="U16" s="151"/>
      <c r="V16" s="63">
        <v>10</v>
      </c>
      <c r="W16" s="63">
        <v>1</v>
      </c>
      <c r="X16" s="63">
        <v>10</v>
      </c>
      <c r="Y16" s="186">
        <f t="shared" si="4"/>
        <v>12.666666666666666</v>
      </c>
      <c r="Z16" s="187"/>
      <c r="AA16" s="63">
        <v>14</v>
      </c>
      <c r="AB16" s="63">
        <v>11</v>
      </c>
      <c r="AC16" s="63">
        <v>13</v>
      </c>
      <c r="AD16" s="180">
        <f t="shared" si="5"/>
        <v>1.3333333333333333</v>
      </c>
      <c r="AE16" s="181"/>
      <c r="AF16" s="63">
        <v>1</v>
      </c>
      <c r="AG16" s="63">
        <v>2</v>
      </c>
      <c r="AH16" s="63">
        <v>1</v>
      </c>
      <c r="AI16" s="184">
        <f t="shared" si="6"/>
        <v>10</v>
      </c>
      <c r="AJ16" s="185"/>
      <c r="AK16" s="63">
        <v>9</v>
      </c>
      <c r="AL16" s="63">
        <v>14</v>
      </c>
      <c r="AM16" s="63">
        <v>7</v>
      </c>
      <c r="AN16" s="150">
        <f>AVERAGE(AP$16:AR$16)</f>
        <v>9.6666666666666661</v>
      </c>
      <c r="AO16" s="151"/>
      <c r="AP16" s="63">
        <v>7</v>
      </c>
      <c r="AQ16" s="63">
        <v>11</v>
      </c>
      <c r="AR16" s="63">
        <v>11</v>
      </c>
      <c r="AS16" s="174">
        <f>AVERAGE(AU$16:AW$16)</f>
        <v>8.3333333333333339</v>
      </c>
      <c r="AT16" s="175"/>
      <c r="AU16" s="63">
        <v>8</v>
      </c>
      <c r="AV16" s="63">
        <v>13</v>
      </c>
      <c r="AW16" s="63">
        <v>4</v>
      </c>
      <c r="AX16" s="150">
        <f>AVERAGE(AZ$16:BB$16)</f>
        <v>8.6666666666666661</v>
      </c>
      <c r="AY16" s="151"/>
      <c r="AZ16" s="63">
        <v>11</v>
      </c>
      <c r="BA16" s="63">
        <v>9</v>
      </c>
      <c r="BB16" s="63">
        <v>6</v>
      </c>
      <c r="BC16" s="174">
        <f>AVERAGE(BE$16:BG$16)</f>
        <v>6.333333333333333</v>
      </c>
      <c r="BD16" s="175"/>
      <c r="BE16" s="63">
        <v>5</v>
      </c>
      <c r="BF16" s="63">
        <v>6</v>
      </c>
      <c r="BG16" s="63">
        <v>8</v>
      </c>
      <c r="BH16" s="33"/>
      <c r="BI16" s="10" t="e">
        <f>AVERAGE(BJ$16:BM$16)</f>
        <v>#DIV/0!</v>
      </c>
      <c r="BJ16" s="63"/>
      <c r="BK16" s="63"/>
      <c r="BL16" s="63"/>
      <c r="BM16" s="63"/>
      <c r="BN16" s="150">
        <f>AVERAGE(BP$16:BR$16)</f>
        <v>7.666666666666667</v>
      </c>
      <c r="BO16" s="151"/>
      <c r="BP16" s="63">
        <v>6</v>
      </c>
      <c r="BQ16" s="63">
        <v>8</v>
      </c>
      <c r="BR16" s="63">
        <v>9</v>
      </c>
      <c r="BS16" s="13">
        <f>AVERAGE(BT$16:BW$16)</f>
        <v>10.222222222222221</v>
      </c>
      <c r="BT16" s="9">
        <v>5</v>
      </c>
      <c r="BU16" s="156">
        <f>AVERAGE(BW$16:BY$16)</f>
        <v>12.666666666666666</v>
      </c>
      <c r="BV16" s="157"/>
      <c r="BW16" s="63">
        <v>13</v>
      </c>
      <c r="BX16" s="63">
        <v>11</v>
      </c>
      <c r="BY16" s="63">
        <v>14</v>
      </c>
      <c r="BZ16" s="140">
        <f>AVERAGE(CB$16:CD$16)</f>
        <v>3.3333333333333335</v>
      </c>
      <c r="CA16" s="141"/>
      <c r="CB16" s="63">
        <v>2</v>
      </c>
      <c r="CC16" s="63">
        <v>5</v>
      </c>
      <c r="CD16" s="63">
        <v>3</v>
      </c>
      <c r="CE16" s="33"/>
      <c r="CF16" s="10" t="e">
        <f>AVERAGE(CG16:CJ16)</f>
        <v>#DIV/0!</v>
      </c>
      <c r="CG16" s="63"/>
      <c r="CH16" s="63"/>
      <c r="CI16" s="63"/>
      <c r="CJ16" s="63"/>
    </row>
    <row r="17" spans="1:88" s="94" customFormat="1" ht="19.5" thickTop="1" x14ac:dyDescent="0.3">
      <c r="A17" s="132" t="s">
        <v>128</v>
      </c>
      <c r="B17" s="132"/>
      <c r="C17" s="132"/>
      <c r="D17" s="132"/>
      <c r="E17" s="133"/>
      <c r="F17" s="95">
        <v>2</v>
      </c>
      <c r="G17" s="89"/>
      <c r="H17" s="89"/>
      <c r="I17" s="89"/>
      <c r="J17" s="95">
        <v>4</v>
      </c>
      <c r="K17" s="90"/>
      <c r="L17" s="89"/>
      <c r="M17" s="89"/>
      <c r="N17" s="89"/>
      <c r="O17" s="95">
        <v>12</v>
      </c>
      <c r="P17" s="90"/>
      <c r="Q17" s="89"/>
      <c r="R17" s="89"/>
      <c r="S17" s="89"/>
      <c r="T17" s="95">
        <v>6</v>
      </c>
      <c r="U17" s="90"/>
      <c r="V17" s="89"/>
      <c r="W17" s="89"/>
      <c r="X17" s="89"/>
      <c r="Y17" s="95">
        <v>13</v>
      </c>
      <c r="Z17" s="88"/>
      <c r="AA17" s="89"/>
      <c r="AB17" s="89"/>
      <c r="AC17" s="89"/>
      <c r="AD17" s="95">
        <v>1</v>
      </c>
      <c r="AE17" s="88"/>
      <c r="AF17" s="89"/>
      <c r="AG17" s="89"/>
      <c r="AH17" s="89"/>
      <c r="AI17" s="96">
        <v>11</v>
      </c>
      <c r="AJ17" s="91"/>
      <c r="AK17" s="89"/>
      <c r="AL17" s="89"/>
      <c r="AM17" s="89"/>
      <c r="AN17" s="95">
        <v>10</v>
      </c>
      <c r="AO17" s="88"/>
      <c r="AP17" s="89"/>
      <c r="AQ17" s="89"/>
      <c r="AR17" s="89"/>
      <c r="AS17" s="95">
        <v>8</v>
      </c>
      <c r="AT17" s="88"/>
      <c r="AU17" s="89"/>
      <c r="AV17" s="89"/>
      <c r="AW17" s="89"/>
      <c r="AX17" s="95">
        <v>9</v>
      </c>
      <c r="AY17" s="88"/>
      <c r="AZ17" s="89"/>
      <c r="BA17" s="89"/>
      <c r="BB17" s="89"/>
      <c r="BC17" s="95">
        <v>5</v>
      </c>
      <c r="BD17" s="88"/>
      <c r="BE17" s="89"/>
      <c r="BF17" s="89"/>
      <c r="BG17" s="89"/>
      <c r="BH17" s="92"/>
      <c r="BI17" s="93"/>
      <c r="BJ17" s="89"/>
      <c r="BK17" s="89"/>
      <c r="BL17" s="89"/>
      <c r="BM17" s="89"/>
      <c r="BN17" s="96">
        <v>7</v>
      </c>
      <c r="BO17" s="91"/>
      <c r="BP17" s="89"/>
      <c r="BQ17" s="89"/>
      <c r="BR17" s="89"/>
      <c r="BS17" s="93"/>
      <c r="BT17" s="89"/>
      <c r="BU17" s="95">
        <v>14</v>
      </c>
      <c r="BV17" s="89"/>
      <c r="BW17" s="89"/>
      <c r="BX17" s="89"/>
      <c r="BY17" s="89"/>
      <c r="BZ17" s="95">
        <v>3</v>
      </c>
      <c r="CA17" s="89"/>
      <c r="CB17" s="89"/>
      <c r="CC17" s="89"/>
      <c r="CD17" s="89"/>
      <c r="CE17" s="92"/>
      <c r="CF17" s="93"/>
      <c r="CG17" s="89"/>
      <c r="CH17" s="89"/>
      <c r="CI17" s="89"/>
      <c r="CJ17" s="89"/>
    </row>
  </sheetData>
  <mergeCells count="208">
    <mergeCell ref="J3:K3"/>
    <mergeCell ref="J4:K4"/>
    <mergeCell ref="J5:K5"/>
    <mergeCell ref="J6:K6"/>
    <mergeCell ref="J7:K7"/>
    <mergeCell ref="O7:P7"/>
    <mergeCell ref="T7:U7"/>
    <mergeCell ref="AN7:AO7"/>
    <mergeCell ref="AX7:AY7"/>
    <mergeCell ref="Y3:Z3"/>
    <mergeCell ref="Y4:Z4"/>
    <mergeCell ref="Y5:Z5"/>
    <mergeCell ref="Y6:Z6"/>
    <mergeCell ref="Y7:Z7"/>
    <mergeCell ref="AD3:AE3"/>
    <mergeCell ref="AD4:AE4"/>
    <mergeCell ref="AS6:AT6"/>
    <mergeCell ref="BN7:BO7"/>
    <mergeCell ref="BH7:BI7"/>
    <mergeCell ref="CE3:CF3"/>
    <mergeCell ref="CE4:CF4"/>
    <mergeCell ref="CE5:CF5"/>
    <mergeCell ref="CE6:CF6"/>
    <mergeCell ref="CE7:CF7"/>
    <mergeCell ref="BN3:BO3"/>
    <mergeCell ref="BN4:BO4"/>
    <mergeCell ref="BN5:BO5"/>
    <mergeCell ref="BN6:BO6"/>
    <mergeCell ref="BH3:BI3"/>
    <mergeCell ref="BH4:BI4"/>
    <mergeCell ref="BH5:BI5"/>
    <mergeCell ref="BZ3:CA3"/>
    <mergeCell ref="BZ4:CA4"/>
    <mergeCell ref="BU3:BV3"/>
    <mergeCell ref="BU4:BV4"/>
    <mergeCell ref="BU5:BV5"/>
    <mergeCell ref="BU6:BV6"/>
    <mergeCell ref="BU7:BV7"/>
    <mergeCell ref="BZ5:CA5"/>
    <mergeCell ref="BZ6:CA6"/>
    <mergeCell ref="BZ7:CA7"/>
    <mergeCell ref="B2:BG2"/>
    <mergeCell ref="C7:D7"/>
    <mergeCell ref="C5:D5"/>
    <mergeCell ref="C6:D6"/>
    <mergeCell ref="C4:D4"/>
    <mergeCell ref="C3:D3"/>
    <mergeCell ref="O3:P3"/>
    <mergeCell ref="O4:P4"/>
    <mergeCell ref="O5:P5"/>
    <mergeCell ref="O6:P6"/>
    <mergeCell ref="T3:U3"/>
    <mergeCell ref="T4:U4"/>
    <mergeCell ref="T5:U5"/>
    <mergeCell ref="T6:U6"/>
    <mergeCell ref="AN3:AO3"/>
    <mergeCell ref="AN4:AO4"/>
    <mergeCell ref="AN5:AO5"/>
    <mergeCell ref="AN6:AO6"/>
    <mergeCell ref="AX3:AY3"/>
    <mergeCell ref="AX4:AY4"/>
    <mergeCell ref="AX5:AY5"/>
    <mergeCell ref="AX6:AY6"/>
    <mergeCell ref="AS3:AT3"/>
    <mergeCell ref="AS4:AT4"/>
    <mergeCell ref="A9:A14"/>
    <mergeCell ref="A15:E15"/>
    <mergeCell ref="A16:E16"/>
    <mergeCell ref="C9:D9"/>
    <mergeCell ref="C10:D10"/>
    <mergeCell ref="C11:D11"/>
    <mergeCell ref="C12:D12"/>
    <mergeCell ref="C13:D13"/>
    <mergeCell ref="C14:D14"/>
    <mergeCell ref="BC3:BD3"/>
    <mergeCell ref="BC4:BD4"/>
    <mergeCell ref="BC5:BD5"/>
    <mergeCell ref="BC6:BD6"/>
    <mergeCell ref="BH6:BI6"/>
    <mergeCell ref="AD5:AE5"/>
    <mergeCell ref="AD6:AE6"/>
    <mergeCell ref="AD7:AE7"/>
    <mergeCell ref="AI3:AJ3"/>
    <mergeCell ref="AI4:AJ4"/>
    <mergeCell ref="AI5:AJ5"/>
    <mergeCell ref="AI6:AJ6"/>
    <mergeCell ref="BC7:BD7"/>
    <mergeCell ref="AS7:AT7"/>
    <mergeCell ref="AS5:AT5"/>
    <mergeCell ref="AI7:AJ7"/>
    <mergeCell ref="J13:K13"/>
    <mergeCell ref="J14:K14"/>
    <mergeCell ref="J15:K15"/>
    <mergeCell ref="J16:K16"/>
    <mergeCell ref="O8:P8"/>
    <mergeCell ref="O9:P9"/>
    <mergeCell ref="O10:P10"/>
    <mergeCell ref="O11:P11"/>
    <mergeCell ref="O12:P12"/>
    <mergeCell ref="O13:P13"/>
    <mergeCell ref="O14:P14"/>
    <mergeCell ref="O15:P15"/>
    <mergeCell ref="O16:P16"/>
    <mergeCell ref="J8:K8"/>
    <mergeCell ref="J9:K9"/>
    <mergeCell ref="J10:K10"/>
    <mergeCell ref="J11:K11"/>
    <mergeCell ref="J12:K12"/>
    <mergeCell ref="T13:U13"/>
    <mergeCell ref="T14:U14"/>
    <mergeCell ref="T15:U15"/>
    <mergeCell ref="T16:U16"/>
    <mergeCell ref="Y8:Z8"/>
    <mergeCell ref="Y9:Z9"/>
    <mergeCell ref="Y10:Z10"/>
    <mergeCell ref="Y11:Z11"/>
    <mergeCell ref="Y12:Z12"/>
    <mergeCell ref="Y13:Z13"/>
    <mergeCell ref="Y14:Z14"/>
    <mergeCell ref="Y15:Z15"/>
    <mergeCell ref="Y16:Z16"/>
    <mergeCell ref="T8:U8"/>
    <mergeCell ref="T9:U9"/>
    <mergeCell ref="T10:U10"/>
    <mergeCell ref="T11:U11"/>
    <mergeCell ref="T12:U12"/>
    <mergeCell ref="AD13:AE13"/>
    <mergeCell ref="AD14:AE14"/>
    <mergeCell ref="AD15:AE15"/>
    <mergeCell ref="AD16:AE16"/>
    <mergeCell ref="AI8:AJ8"/>
    <mergeCell ref="AI9:AJ9"/>
    <mergeCell ref="AI10:AJ10"/>
    <mergeCell ref="AI11:AJ11"/>
    <mergeCell ref="AI12:AJ12"/>
    <mergeCell ref="AI13:AJ13"/>
    <mergeCell ref="AI14:AJ14"/>
    <mergeCell ref="AI15:AJ15"/>
    <mergeCell ref="AI16:AJ16"/>
    <mergeCell ref="AD8:AE8"/>
    <mergeCell ref="AD9:AE9"/>
    <mergeCell ref="AD10:AE10"/>
    <mergeCell ref="AD11:AE11"/>
    <mergeCell ref="AD12:AE12"/>
    <mergeCell ref="AN13:AO13"/>
    <mergeCell ref="AN14:AO14"/>
    <mergeCell ref="AN15:AO15"/>
    <mergeCell ref="AN16:AO16"/>
    <mergeCell ref="AS8:AT8"/>
    <mergeCell ref="AS9:AT9"/>
    <mergeCell ref="AS10:AT10"/>
    <mergeCell ref="AS11:AT11"/>
    <mergeCell ref="AS12:AT12"/>
    <mergeCell ref="AS13:AT13"/>
    <mergeCell ref="AS14:AT14"/>
    <mergeCell ref="AS15:AT15"/>
    <mergeCell ref="AS16:AT16"/>
    <mergeCell ref="AN8:AO8"/>
    <mergeCell ref="AN9:AO9"/>
    <mergeCell ref="AN10:AO10"/>
    <mergeCell ref="AN11:AO11"/>
    <mergeCell ref="AN12:AO12"/>
    <mergeCell ref="BN9:BO9"/>
    <mergeCell ref="BN10:BO10"/>
    <mergeCell ref="BN11:BO11"/>
    <mergeCell ref="BN12:BO12"/>
    <mergeCell ref="AX13:AY13"/>
    <mergeCell ref="AX14:AY14"/>
    <mergeCell ref="AX15:AY15"/>
    <mergeCell ref="AX16:AY16"/>
    <mergeCell ref="BC8:BD8"/>
    <mergeCell ref="BC9:BD9"/>
    <mergeCell ref="BC10:BD10"/>
    <mergeCell ref="BC11:BD11"/>
    <mergeCell ref="BC12:BD12"/>
    <mergeCell ref="BC13:BD13"/>
    <mergeCell ref="BC14:BD14"/>
    <mergeCell ref="BC15:BD15"/>
    <mergeCell ref="BC16:BD16"/>
    <mergeCell ref="AX8:AY8"/>
    <mergeCell ref="AX9:AY9"/>
    <mergeCell ref="AX10:AY10"/>
    <mergeCell ref="AX11:AY11"/>
    <mergeCell ref="AX12:AY12"/>
    <mergeCell ref="A17:E17"/>
    <mergeCell ref="BZ13:CA13"/>
    <mergeCell ref="BZ14:CA14"/>
    <mergeCell ref="BZ15:CA15"/>
    <mergeCell ref="BZ16:CA16"/>
    <mergeCell ref="BZ8:CA8"/>
    <mergeCell ref="BZ9:CA9"/>
    <mergeCell ref="BZ10:CA10"/>
    <mergeCell ref="BZ11:CA11"/>
    <mergeCell ref="BZ12:CA12"/>
    <mergeCell ref="BN13:BO13"/>
    <mergeCell ref="BN14:BO14"/>
    <mergeCell ref="BN15:BO15"/>
    <mergeCell ref="BN16:BO16"/>
    <mergeCell ref="BU8:BV8"/>
    <mergeCell ref="BU9:BV9"/>
    <mergeCell ref="BU10:BV10"/>
    <mergeCell ref="BU11:BV11"/>
    <mergeCell ref="BU12:BV12"/>
    <mergeCell ref="BU13:BV13"/>
    <mergeCell ref="BU14:BV14"/>
    <mergeCell ref="BU15:BV15"/>
    <mergeCell ref="BU16:BV16"/>
    <mergeCell ref="BN8:BO8"/>
  </mergeCells>
  <pageMargins left="0.7" right="0.7" top="0.75" bottom="0.75" header="0.3" footer="0.3"/>
  <pageSetup paperSize="3" scale="1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78033-5E12-4156-A3AA-5438C9C1C39A}">
  <dimension ref="A1:CT16"/>
  <sheetViews>
    <sheetView tabSelected="1" topLeftCell="A11" zoomScale="90" zoomScaleNormal="90" workbookViewId="0">
      <selection activeCell="I5" sqref="I5"/>
    </sheetView>
  </sheetViews>
  <sheetFormatPr defaultRowHeight="15.75" x14ac:dyDescent="0.25"/>
  <cols>
    <col min="1" max="1" width="9.5703125" style="287" customWidth="1"/>
    <col min="2" max="2" width="23.140625" style="256" customWidth="1"/>
    <col min="3" max="3" width="14.7109375" style="256" customWidth="1"/>
    <col min="4" max="4" width="45.7109375" style="256" customWidth="1"/>
    <col min="5" max="6" width="45.7109375" style="273" customWidth="1"/>
    <col min="7" max="7" width="45.7109375" style="317" customWidth="1"/>
    <col min="8" max="8" width="45.7109375" style="319" customWidth="1"/>
    <col min="9" max="9" width="45.7109375" style="317" customWidth="1"/>
    <col min="10" max="10" width="45.7109375" style="319" customWidth="1"/>
    <col min="11" max="11" width="45.7109375" style="317" customWidth="1"/>
    <col min="12" max="12" width="45.7109375" style="319" customWidth="1"/>
    <col min="13" max="13" width="45.7109375" style="317" customWidth="1"/>
    <col min="14" max="14" width="45.7109375" style="319" customWidth="1"/>
    <col min="15" max="15" width="45.7109375" style="317" customWidth="1"/>
    <col min="16" max="16" width="45.7109375" style="319" customWidth="1"/>
    <col min="17" max="17" width="45.7109375" style="275" customWidth="1"/>
    <col min="18" max="18" width="45.7109375" style="83" customWidth="1"/>
    <col min="19" max="19" width="45.7109375" style="86" customWidth="1"/>
    <col min="20" max="23" width="45.7109375" style="83" customWidth="1"/>
    <col min="24" max="24" width="45.7109375" style="29" hidden="1" customWidth="1"/>
    <col min="25" max="25" width="50.28515625" style="21" hidden="1" customWidth="1"/>
    <col min="26" max="27" width="8.5703125" style="12" hidden="1" customWidth="1"/>
    <col min="28" max="28" width="9" style="12" hidden="1" customWidth="1"/>
    <col min="29" max="29" width="8.140625" style="12" hidden="1" customWidth="1"/>
    <col min="30" max="30" width="45.7109375" style="86" customWidth="1"/>
    <col min="31" max="31" width="10.42578125" style="21" hidden="1" customWidth="1"/>
    <col min="32" max="32" width="8.5703125" style="12" hidden="1" customWidth="1"/>
    <col min="33" max="34" width="45.7109375" style="27" customWidth="1"/>
    <col min="35" max="35" width="45.7109375" style="29" hidden="1" customWidth="1"/>
    <col min="36" max="36" width="90" style="21" hidden="1" customWidth="1"/>
    <col min="37" max="38" width="8.5703125" style="12" hidden="1" customWidth="1"/>
    <col min="39" max="39" width="9" style="12" hidden="1" customWidth="1"/>
    <col min="40" max="40" width="8.140625" style="12" hidden="1" customWidth="1"/>
  </cols>
  <sheetData>
    <row r="1" spans="1:98" ht="15.75" hidden="1" customHeight="1" x14ac:dyDescent="0.35">
      <c r="A1" s="285"/>
      <c r="B1" s="5"/>
      <c r="C1" s="5"/>
      <c r="D1" s="5"/>
      <c r="E1" s="219" t="s">
        <v>29</v>
      </c>
      <c r="F1" s="219"/>
      <c r="G1" s="219"/>
      <c r="H1" s="219"/>
      <c r="I1" s="219"/>
      <c r="J1" s="219"/>
      <c r="K1" s="219"/>
      <c r="L1" s="219"/>
      <c r="M1" s="219"/>
      <c r="N1" s="219"/>
      <c r="O1" s="219"/>
      <c r="P1" s="219"/>
      <c r="Q1" s="219"/>
      <c r="R1" s="219"/>
      <c r="S1" s="219"/>
      <c r="T1" s="219"/>
      <c r="U1" s="219"/>
      <c r="V1" s="219"/>
      <c r="W1" s="219"/>
      <c r="X1" s="219"/>
      <c r="Y1" s="219"/>
      <c r="Z1" s="219"/>
      <c r="AA1" s="219"/>
      <c r="AB1" s="73" t="s">
        <v>23</v>
      </c>
      <c r="AC1" s="11" t="s">
        <v>24</v>
      </c>
      <c r="AD1" s="11" t="s">
        <v>26</v>
      </c>
      <c r="AE1" s="11" t="s">
        <v>26</v>
      </c>
      <c r="AF1" s="11" t="s">
        <v>27</v>
      </c>
      <c r="AG1" s="82"/>
      <c r="AH1" s="82"/>
      <c r="AI1" s="82"/>
      <c r="AJ1" s="73" t="s">
        <v>23</v>
      </c>
      <c r="AK1" s="11" t="s">
        <v>24</v>
      </c>
      <c r="AL1" s="11" t="s">
        <v>26</v>
      </c>
      <c r="AM1" s="11" t="s">
        <v>27</v>
      </c>
      <c r="AN1" s="82"/>
      <c r="AO1" s="73" t="s">
        <v>23</v>
      </c>
      <c r="AP1" s="11" t="s">
        <v>24</v>
      </c>
      <c r="AQ1" s="11" t="s">
        <v>26</v>
      </c>
      <c r="AR1" s="11" t="s">
        <v>27</v>
      </c>
      <c r="AS1" s="84"/>
      <c r="AT1" s="85" t="s">
        <v>23</v>
      </c>
      <c r="AU1" s="11" t="s">
        <v>24</v>
      </c>
      <c r="AV1" s="11" t="s">
        <v>26</v>
      </c>
      <c r="AW1" s="11" t="s">
        <v>27</v>
      </c>
      <c r="AX1" s="82"/>
      <c r="AY1" s="73" t="s">
        <v>23</v>
      </c>
      <c r="AZ1" s="11" t="s">
        <v>24</v>
      </c>
      <c r="BA1" s="11" t="s">
        <v>26</v>
      </c>
      <c r="BB1" s="11" t="s">
        <v>27</v>
      </c>
      <c r="BC1" s="82"/>
      <c r="BD1" s="73" t="s">
        <v>23</v>
      </c>
      <c r="BE1" s="11" t="s">
        <v>24</v>
      </c>
      <c r="BF1" s="11" t="s">
        <v>26</v>
      </c>
      <c r="BG1" s="11" t="s">
        <v>27</v>
      </c>
      <c r="BH1" s="82"/>
      <c r="BI1" s="73" t="s">
        <v>23</v>
      </c>
      <c r="BJ1" s="11" t="s">
        <v>24</v>
      </c>
      <c r="BK1" s="11" t="s">
        <v>26</v>
      </c>
      <c r="BL1" s="11" t="s">
        <v>27</v>
      </c>
      <c r="BM1" s="82"/>
      <c r="BN1" s="73" t="s">
        <v>23</v>
      </c>
      <c r="BO1" s="11" t="s">
        <v>24</v>
      </c>
      <c r="BP1" s="11" t="s">
        <v>26</v>
      </c>
      <c r="BQ1" s="11" t="s">
        <v>27</v>
      </c>
      <c r="BR1" s="28"/>
      <c r="BS1" s="20" t="s">
        <v>23</v>
      </c>
      <c r="BT1" s="11" t="s">
        <v>24</v>
      </c>
      <c r="BU1" s="11" t="s">
        <v>25</v>
      </c>
      <c r="BV1" s="11" t="s">
        <v>26</v>
      </c>
      <c r="BW1" s="11" t="s">
        <v>27</v>
      </c>
      <c r="BX1" s="84"/>
      <c r="BY1" s="85" t="s">
        <v>23</v>
      </c>
      <c r="BZ1" s="11" t="s">
        <v>24</v>
      </c>
      <c r="CA1" s="11" t="s">
        <v>26</v>
      </c>
      <c r="CB1" s="11" t="s">
        <v>27</v>
      </c>
      <c r="CC1" s="20" t="s">
        <v>28</v>
      </c>
      <c r="CD1" s="17" t="s">
        <v>24</v>
      </c>
      <c r="CE1" s="24"/>
      <c r="CF1" s="11" t="s">
        <v>23</v>
      </c>
      <c r="CG1" s="11" t="s">
        <v>24</v>
      </c>
      <c r="CH1" s="11" t="s">
        <v>26</v>
      </c>
      <c r="CI1" s="11" t="s">
        <v>27</v>
      </c>
      <c r="CJ1" s="24"/>
      <c r="CK1" s="11" t="s">
        <v>23</v>
      </c>
      <c r="CL1" s="11" t="s">
        <v>24</v>
      </c>
      <c r="CM1" s="11" t="s">
        <v>26</v>
      </c>
      <c r="CN1" s="11" t="s">
        <v>27</v>
      </c>
      <c r="CO1" s="28"/>
      <c r="CP1" s="20"/>
      <c r="CQ1" s="11" t="s">
        <v>24</v>
      </c>
      <c r="CR1" s="11" t="s">
        <v>25</v>
      </c>
      <c r="CS1" s="11" t="s">
        <v>26</v>
      </c>
      <c r="CT1" s="11" t="s">
        <v>27</v>
      </c>
    </row>
    <row r="2" spans="1:98" ht="48" customHeight="1" x14ac:dyDescent="0.35">
      <c r="A2" s="283" t="s">
        <v>149</v>
      </c>
      <c r="B2" s="284"/>
      <c r="C2" s="284"/>
      <c r="D2" s="284"/>
      <c r="E2" s="284"/>
      <c r="F2" s="284"/>
      <c r="G2" s="284"/>
      <c r="H2" s="284"/>
      <c r="I2" s="284"/>
      <c r="J2" s="284"/>
      <c r="K2" s="284"/>
      <c r="L2" s="284"/>
      <c r="M2" s="284"/>
      <c r="N2" s="284"/>
      <c r="O2" s="284"/>
      <c r="P2" s="284"/>
      <c r="Q2" s="327"/>
      <c r="R2" s="276"/>
      <c r="S2" s="276"/>
      <c r="T2" s="276"/>
      <c r="U2" s="276"/>
      <c r="V2" s="276"/>
      <c r="W2" s="276"/>
      <c r="X2" s="72"/>
      <c r="Y2" s="72"/>
      <c r="Z2" s="72"/>
      <c r="AA2" s="72"/>
      <c r="AB2" s="273"/>
      <c r="AC2" s="277"/>
      <c r="AD2" s="277"/>
      <c r="AE2" s="277"/>
      <c r="AF2" s="277"/>
      <c r="AG2" s="274"/>
      <c r="AH2" s="274"/>
      <c r="AI2" s="274"/>
      <c r="AJ2" s="273"/>
      <c r="AK2" s="277"/>
      <c r="AL2" s="277"/>
      <c r="AM2" s="277"/>
      <c r="AN2" s="274"/>
      <c r="AO2" s="273"/>
      <c r="AP2" s="277"/>
      <c r="AQ2" s="277"/>
      <c r="AR2" s="277"/>
      <c r="AS2" s="278"/>
      <c r="AT2" s="279"/>
      <c r="AU2" s="277"/>
      <c r="AV2" s="277"/>
      <c r="AW2" s="277"/>
      <c r="AX2" s="274"/>
      <c r="AY2" s="273"/>
      <c r="AZ2" s="277"/>
      <c r="BA2" s="277"/>
      <c r="BB2" s="277"/>
      <c r="BC2" s="274"/>
      <c r="BD2" s="273"/>
      <c r="BE2" s="277"/>
      <c r="BF2" s="277"/>
      <c r="BG2" s="277"/>
      <c r="BH2" s="274"/>
      <c r="BI2" s="273"/>
      <c r="BJ2" s="277"/>
      <c r="BK2" s="277"/>
      <c r="BL2" s="277"/>
      <c r="BM2" s="274"/>
      <c r="BN2" s="273"/>
      <c r="BO2" s="277"/>
      <c r="BP2" s="277"/>
      <c r="BQ2" s="277"/>
      <c r="BR2" s="280"/>
      <c r="BS2" s="281"/>
      <c r="BT2" s="277"/>
      <c r="BU2" s="277"/>
      <c r="BV2" s="277"/>
      <c r="BW2" s="277"/>
      <c r="BX2" s="278"/>
      <c r="BY2" s="279"/>
      <c r="BZ2" s="277"/>
      <c r="CA2" s="277"/>
      <c r="CB2" s="277"/>
      <c r="CC2" s="281"/>
      <c r="CD2" s="277"/>
      <c r="CE2" s="282"/>
      <c r="CF2" s="277"/>
      <c r="CG2" s="277"/>
      <c r="CH2" s="277"/>
      <c r="CI2" s="277"/>
      <c r="CJ2" s="282"/>
      <c r="CK2" s="277"/>
      <c r="CL2" s="277"/>
      <c r="CM2" s="277"/>
      <c r="CN2" s="277"/>
      <c r="CO2" s="280"/>
      <c r="CP2" s="281"/>
      <c r="CQ2" s="277"/>
      <c r="CR2" s="277"/>
      <c r="CS2" s="277"/>
      <c r="CT2" s="277"/>
    </row>
    <row r="3" spans="1:98" ht="62.25" customHeight="1" x14ac:dyDescent="0.25">
      <c r="A3" s="286">
        <v>1</v>
      </c>
      <c r="B3" s="220" t="s">
        <v>30</v>
      </c>
      <c r="C3" s="288"/>
      <c r="D3" s="291" t="s">
        <v>148</v>
      </c>
      <c r="E3" s="292" t="s">
        <v>31</v>
      </c>
      <c r="F3" s="293" t="s">
        <v>45</v>
      </c>
      <c r="G3" s="310" t="s">
        <v>32</v>
      </c>
      <c r="H3" s="294" t="s">
        <v>41</v>
      </c>
      <c r="I3" s="310" t="s">
        <v>34</v>
      </c>
      <c r="J3" s="294" t="s">
        <v>39</v>
      </c>
      <c r="K3" s="310" t="s">
        <v>40</v>
      </c>
      <c r="L3" s="294" t="s">
        <v>43</v>
      </c>
      <c r="M3" s="321" t="s">
        <v>37</v>
      </c>
      <c r="N3" s="294" t="s">
        <v>38</v>
      </c>
      <c r="O3" s="310" t="s">
        <v>33</v>
      </c>
      <c r="P3" s="325" t="s">
        <v>44</v>
      </c>
      <c r="Q3" s="261" t="s">
        <v>35</v>
      </c>
      <c r="X3" s="226" t="s">
        <v>42</v>
      </c>
      <c r="Y3" s="227"/>
      <c r="Z3" s="14"/>
      <c r="AA3" s="14"/>
      <c r="AB3" s="14"/>
      <c r="AC3" s="14"/>
      <c r="AE3" s="23"/>
      <c r="AF3" s="14"/>
      <c r="AI3" s="196"/>
      <c r="AJ3" s="197"/>
      <c r="AK3" s="14"/>
      <c r="AL3" s="14"/>
      <c r="AM3" s="14"/>
      <c r="AN3" s="14"/>
    </row>
    <row r="4" spans="1:98" ht="87" customHeight="1" x14ac:dyDescent="0.25">
      <c r="A4" s="286">
        <v>2</v>
      </c>
      <c r="B4" s="220" t="s">
        <v>46</v>
      </c>
      <c r="C4" s="288"/>
      <c r="D4" s="295" t="s">
        <v>53</v>
      </c>
      <c r="E4" s="296" t="s">
        <v>48</v>
      </c>
      <c r="F4" s="297" t="s">
        <v>60</v>
      </c>
      <c r="G4" s="311" t="s">
        <v>49</v>
      </c>
      <c r="H4" s="298" t="s">
        <v>56</v>
      </c>
      <c r="I4" s="311" t="s">
        <v>51</v>
      </c>
      <c r="J4" s="298" t="s">
        <v>54</v>
      </c>
      <c r="K4" s="311" t="s">
        <v>54</v>
      </c>
      <c r="L4" s="299" t="s">
        <v>58</v>
      </c>
      <c r="M4" s="312" t="s">
        <v>54</v>
      </c>
      <c r="N4" s="298" t="s">
        <v>55</v>
      </c>
      <c r="O4" s="311" t="s">
        <v>50</v>
      </c>
      <c r="P4" s="326" t="s">
        <v>59</v>
      </c>
      <c r="Q4" s="262" t="s">
        <v>52</v>
      </c>
      <c r="X4" s="196" t="s">
        <v>57</v>
      </c>
      <c r="Y4" s="197"/>
      <c r="Z4" s="14"/>
      <c r="AA4" s="14"/>
      <c r="AB4" s="14"/>
      <c r="AC4" s="14"/>
      <c r="AE4" s="23"/>
      <c r="AF4" s="14"/>
      <c r="AI4" s="196"/>
      <c r="AJ4" s="197"/>
      <c r="AK4" s="14"/>
      <c r="AL4" s="14"/>
      <c r="AM4" s="14"/>
      <c r="AN4" s="14"/>
    </row>
    <row r="5" spans="1:98" ht="120.75" customHeight="1" x14ac:dyDescent="0.25">
      <c r="A5" s="286">
        <v>3</v>
      </c>
      <c r="B5" s="222" t="s">
        <v>61</v>
      </c>
      <c r="C5" s="289"/>
      <c r="D5" s="295" t="s">
        <v>68</v>
      </c>
      <c r="E5" s="296" t="s">
        <v>63</v>
      </c>
      <c r="F5" s="297" t="s">
        <v>73</v>
      </c>
      <c r="G5" s="311" t="s">
        <v>64</v>
      </c>
      <c r="H5" s="298" t="s">
        <v>69</v>
      </c>
      <c r="I5" s="311" t="s">
        <v>66</v>
      </c>
      <c r="J5" s="298" t="s">
        <v>69</v>
      </c>
      <c r="K5" s="311" t="s">
        <v>69</v>
      </c>
      <c r="L5" s="299" t="s">
        <v>71</v>
      </c>
      <c r="M5" s="311" t="s">
        <v>69</v>
      </c>
      <c r="N5" s="298" t="s">
        <v>69</v>
      </c>
      <c r="O5" s="311" t="s">
        <v>65</v>
      </c>
      <c r="P5" s="326" t="s">
        <v>72</v>
      </c>
      <c r="Q5" s="262" t="s">
        <v>67</v>
      </c>
      <c r="X5" s="196" t="s">
        <v>70</v>
      </c>
      <c r="Y5" s="197"/>
      <c r="Z5" s="14"/>
      <c r="AA5" s="14"/>
      <c r="AB5" s="14"/>
      <c r="AC5" s="14"/>
      <c r="AE5" s="23"/>
      <c r="AF5" s="14"/>
      <c r="AI5" s="196"/>
      <c r="AJ5" s="197"/>
      <c r="AK5" s="14"/>
      <c r="AL5" s="14"/>
      <c r="AM5" s="14"/>
      <c r="AN5" s="14"/>
    </row>
    <row r="6" spans="1:98" ht="228" customHeight="1" x14ac:dyDescent="0.25">
      <c r="A6" s="286">
        <v>4</v>
      </c>
      <c r="B6" s="222" t="s">
        <v>74</v>
      </c>
      <c r="C6" s="289"/>
      <c r="D6" s="295" t="s">
        <v>81</v>
      </c>
      <c r="E6" s="296" t="s">
        <v>76</v>
      </c>
      <c r="F6" s="297" t="s">
        <v>86</v>
      </c>
      <c r="G6" s="311" t="s">
        <v>77</v>
      </c>
      <c r="H6" s="298" t="s">
        <v>82</v>
      </c>
      <c r="I6" s="311" t="s">
        <v>79</v>
      </c>
      <c r="J6" s="298" t="s">
        <v>82</v>
      </c>
      <c r="K6" s="311" t="s">
        <v>82</v>
      </c>
      <c r="L6" s="299" t="s">
        <v>84</v>
      </c>
      <c r="M6" s="311" t="s">
        <v>82</v>
      </c>
      <c r="N6" s="298" t="s">
        <v>82</v>
      </c>
      <c r="O6" s="311" t="s">
        <v>78</v>
      </c>
      <c r="P6" s="326" t="s">
        <v>85</v>
      </c>
      <c r="Q6" s="262" t="s">
        <v>80</v>
      </c>
      <c r="X6" s="196" t="s">
        <v>83</v>
      </c>
      <c r="Y6" s="197"/>
      <c r="Z6" s="14"/>
      <c r="AA6" s="14"/>
      <c r="AB6" s="14"/>
      <c r="AC6" s="14"/>
      <c r="AE6" s="23"/>
      <c r="AF6" s="14"/>
      <c r="AI6" s="196"/>
      <c r="AJ6" s="197"/>
      <c r="AK6" s="14"/>
      <c r="AL6" s="14"/>
      <c r="AM6" s="14"/>
      <c r="AN6" s="14"/>
    </row>
    <row r="7" spans="1:98" ht="216.75" customHeight="1" x14ac:dyDescent="0.25">
      <c r="A7" s="286">
        <v>5</v>
      </c>
      <c r="B7" s="220" t="s">
        <v>87</v>
      </c>
      <c r="C7" s="288"/>
      <c r="D7" s="295" t="s">
        <v>94</v>
      </c>
      <c r="E7" s="300" t="s">
        <v>89</v>
      </c>
      <c r="F7" s="301" t="s">
        <v>103</v>
      </c>
      <c r="G7" s="312" t="s">
        <v>90</v>
      </c>
      <c r="H7" s="299" t="s">
        <v>99</v>
      </c>
      <c r="I7" s="312" t="s">
        <v>92</v>
      </c>
      <c r="J7" s="299" t="s">
        <v>97</v>
      </c>
      <c r="K7" s="312" t="s">
        <v>98</v>
      </c>
      <c r="L7" s="299" t="s">
        <v>101</v>
      </c>
      <c r="M7" s="312" t="s">
        <v>95</v>
      </c>
      <c r="N7" s="299" t="s">
        <v>96</v>
      </c>
      <c r="O7" s="312" t="s">
        <v>91</v>
      </c>
      <c r="P7" s="326" t="s">
        <v>102</v>
      </c>
      <c r="Q7" s="263" t="s">
        <v>93</v>
      </c>
      <c r="X7" s="196" t="s">
        <v>100</v>
      </c>
      <c r="Y7" s="197"/>
      <c r="Z7" s="14"/>
      <c r="AA7" s="14"/>
      <c r="AB7" s="14"/>
      <c r="AC7" s="14"/>
      <c r="AE7" s="23"/>
      <c r="AF7" s="14"/>
      <c r="AI7" s="196"/>
      <c r="AJ7" s="197"/>
      <c r="AK7" s="14"/>
      <c r="AL7" s="14"/>
      <c r="AM7" s="14"/>
      <c r="AN7" s="14"/>
    </row>
    <row r="8" spans="1:98" s="1" customFormat="1" ht="261" customHeight="1" x14ac:dyDescent="0.3">
      <c r="A8" s="264">
        <v>6</v>
      </c>
      <c r="B8" s="214" t="s">
        <v>114</v>
      </c>
      <c r="C8" s="215"/>
      <c r="D8" s="302">
        <v>5</v>
      </c>
      <c r="E8" s="303">
        <v>5</v>
      </c>
      <c r="F8" s="304">
        <v>5</v>
      </c>
      <c r="G8" s="313">
        <v>4.333333333333333</v>
      </c>
      <c r="H8" s="305">
        <v>4.333333333333333</v>
      </c>
      <c r="I8" s="313">
        <v>4</v>
      </c>
      <c r="J8" s="305">
        <v>4</v>
      </c>
      <c r="K8" s="313">
        <v>4</v>
      </c>
      <c r="L8" s="305">
        <v>4</v>
      </c>
      <c r="M8" s="322">
        <v>3.6666666666666665</v>
      </c>
      <c r="N8" s="305">
        <v>3.6666666666666665</v>
      </c>
      <c r="O8" s="313">
        <v>4</v>
      </c>
      <c r="P8" s="304">
        <v>3.6666666666666665</v>
      </c>
      <c r="Q8" s="306">
        <v>3.3333333333333335</v>
      </c>
      <c r="X8" s="34"/>
      <c r="Y8" s="26" t="e">
        <v>#DIV/0!</v>
      </c>
      <c r="Z8" s="32"/>
      <c r="AA8" s="37"/>
      <c r="AB8" s="32"/>
      <c r="AC8" s="32"/>
      <c r="AE8" s="16"/>
      <c r="AF8" s="15">
        <v>3</v>
      </c>
      <c r="AI8" s="34"/>
      <c r="AJ8" s="26"/>
      <c r="AK8" s="32"/>
      <c r="AL8" s="37"/>
      <c r="AM8" s="32"/>
      <c r="AN8" s="32"/>
    </row>
    <row r="9" spans="1:98" ht="142.5" customHeight="1" x14ac:dyDescent="0.25">
      <c r="A9" s="264">
        <v>7</v>
      </c>
      <c r="B9" s="214" t="s">
        <v>116</v>
      </c>
      <c r="C9" s="215"/>
      <c r="D9" s="302">
        <v>4.666666666666667</v>
      </c>
      <c r="E9" s="303">
        <v>4.333333333333333</v>
      </c>
      <c r="F9" s="304">
        <v>4</v>
      </c>
      <c r="G9" s="313">
        <v>4.666666666666667</v>
      </c>
      <c r="H9" s="305">
        <v>4</v>
      </c>
      <c r="I9" s="313">
        <v>4.333333333333333</v>
      </c>
      <c r="J9" s="305">
        <v>3.6666666666666665</v>
      </c>
      <c r="K9" s="313">
        <v>4.666666666666667</v>
      </c>
      <c r="L9" s="305">
        <v>4.333333333333333</v>
      </c>
      <c r="M9" s="322">
        <v>4</v>
      </c>
      <c r="N9" s="305">
        <v>3.6666666666666665</v>
      </c>
      <c r="O9" s="313">
        <v>4.333333333333333</v>
      </c>
      <c r="P9" s="304">
        <v>3.6666666666666665</v>
      </c>
      <c r="Q9" s="306">
        <v>2.6666666666666665</v>
      </c>
      <c r="X9" s="35"/>
      <c r="Y9" s="26" t="e">
        <v>#DIV/0!</v>
      </c>
      <c r="Z9" s="32"/>
      <c r="AA9" s="38"/>
      <c r="AB9" s="32"/>
      <c r="AC9" s="32"/>
      <c r="AE9" s="16"/>
      <c r="AF9" s="15">
        <v>5</v>
      </c>
      <c r="AI9" s="35"/>
      <c r="AJ9" s="26"/>
      <c r="AK9" s="32"/>
      <c r="AL9" s="38"/>
      <c r="AM9" s="32"/>
      <c r="AN9" s="32"/>
    </row>
    <row r="10" spans="1:98" ht="134.25" customHeight="1" x14ac:dyDescent="0.25">
      <c r="A10" s="264">
        <v>8</v>
      </c>
      <c r="B10" s="214" t="s">
        <v>118</v>
      </c>
      <c r="C10" s="215"/>
      <c r="D10" s="302">
        <v>5</v>
      </c>
      <c r="E10" s="303">
        <v>4</v>
      </c>
      <c r="F10" s="304">
        <v>4.666666666666667</v>
      </c>
      <c r="G10" s="313">
        <v>4.333333333333333</v>
      </c>
      <c r="H10" s="305">
        <v>4.333333333333333</v>
      </c>
      <c r="I10" s="313">
        <v>3.3333333333333335</v>
      </c>
      <c r="J10" s="305">
        <v>4.333333333333333</v>
      </c>
      <c r="K10" s="313">
        <v>4.333333333333333</v>
      </c>
      <c r="L10" s="305">
        <v>3</v>
      </c>
      <c r="M10" s="322">
        <v>4</v>
      </c>
      <c r="N10" s="305">
        <v>4.333333333333333</v>
      </c>
      <c r="O10" s="313">
        <v>3.6666666666666665</v>
      </c>
      <c r="P10" s="304">
        <v>2.6666666666666665</v>
      </c>
      <c r="Q10" s="306">
        <v>2.6666666666666665</v>
      </c>
      <c r="X10" s="35"/>
      <c r="Y10" s="26" t="e">
        <v>#DIV/0!</v>
      </c>
      <c r="Z10" s="32"/>
      <c r="AA10" s="38"/>
      <c r="AB10" s="32"/>
      <c r="AC10" s="32"/>
      <c r="AE10" s="16"/>
      <c r="AF10" s="15">
        <v>4</v>
      </c>
      <c r="AI10" s="35"/>
      <c r="AJ10" s="26"/>
      <c r="AK10" s="32"/>
      <c r="AL10" s="38"/>
      <c r="AM10" s="32"/>
      <c r="AN10" s="32"/>
    </row>
    <row r="11" spans="1:98" ht="171" customHeight="1" x14ac:dyDescent="0.25">
      <c r="A11" s="264">
        <v>9</v>
      </c>
      <c r="B11" s="214" t="s">
        <v>120</v>
      </c>
      <c r="C11" s="215"/>
      <c r="D11" s="302">
        <v>4.666666666666667</v>
      </c>
      <c r="E11" s="303">
        <v>5</v>
      </c>
      <c r="F11" s="304">
        <v>5</v>
      </c>
      <c r="G11" s="313">
        <v>4</v>
      </c>
      <c r="H11" s="305">
        <v>3.6666666666666665</v>
      </c>
      <c r="I11" s="313">
        <v>4</v>
      </c>
      <c r="J11" s="305">
        <v>3.6666666666666665</v>
      </c>
      <c r="K11" s="313">
        <v>3</v>
      </c>
      <c r="L11" s="305">
        <v>4.333333333333333</v>
      </c>
      <c r="M11" s="322">
        <v>3</v>
      </c>
      <c r="N11" s="305">
        <v>3.3333333333333335</v>
      </c>
      <c r="O11" s="313">
        <v>3.3333333333333335</v>
      </c>
      <c r="P11" s="304">
        <v>2.6666666666666665</v>
      </c>
      <c r="Q11" s="306">
        <v>3.3333333333333335</v>
      </c>
      <c r="X11" s="35"/>
      <c r="Y11" s="26" t="e">
        <v>#DIV/0!</v>
      </c>
      <c r="Z11" s="32"/>
      <c r="AA11" s="38"/>
      <c r="AB11" s="32"/>
      <c r="AC11" s="32"/>
      <c r="AE11" s="16"/>
      <c r="AF11" s="15">
        <v>4</v>
      </c>
      <c r="AI11" s="35"/>
      <c r="AJ11" s="26"/>
      <c r="AK11" s="32"/>
      <c r="AL11" s="38"/>
      <c r="AM11" s="32"/>
      <c r="AN11" s="32"/>
    </row>
    <row r="12" spans="1:98" ht="219.75" customHeight="1" x14ac:dyDescent="0.25">
      <c r="A12" s="264">
        <v>10</v>
      </c>
      <c r="B12" s="214" t="s">
        <v>122</v>
      </c>
      <c r="C12" s="215"/>
      <c r="D12" s="302">
        <v>4.333333333333333</v>
      </c>
      <c r="E12" s="303">
        <v>5</v>
      </c>
      <c r="F12" s="304">
        <v>4.333333333333333</v>
      </c>
      <c r="G12" s="313">
        <v>5</v>
      </c>
      <c r="H12" s="305">
        <v>3.6666666666666665</v>
      </c>
      <c r="I12" s="313">
        <v>4</v>
      </c>
      <c r="J12" s="305">
        <v>4</v>
      </c>
      <c r="K12" s="313">
        <v>4</v>
      </c>
      <c r="L12" s="305">
        <v>4.666666666666667</v>
      </c>
      <c r="M12" s="322">
        <v>4.333333333333333</v>
      </c>
      <c r="N12" s="305">
        <v>4.333333333333333</v>
      </c>
      <c r="O12" s="313">
        <v>3.6666666666666665</v>
      </c>
      <c r="P12" s="304">
        <v>4.333333333333333</v>
      </c>
      <c r="Q12" s="306">
        <v>3.6666666666666665</v>
      </c>
      <c r="X12" s="35"/>
      <c r="Y12" s="26" t="e">
        <v>#DIV/0!</v>
      </c>
      <c r="Z12" s="32"/>
      <c r="AA12" s="38"/>
      <c r="AB12" s="32"/>
      <c r="AC12" s="32"/>
      <c r="AE12" s="16"/>
      <c r="AF12" s="15">
        <v>5</v>
      </c>
      <c r="AI12" s="35"/>
      <c r="AJ12" s="26"/>
      <c r="AK12" s="32"/>
      <c r="AL12" s="38"/>
      <c r="AM12" s="32"/>
      <c r="AN12" s="32"/>
    </row>
    <row r="13" spans="1:98" ht="146.25" customHeight="1" x14ac:dyDescent="0.25">
      <c r="A13" s="265">
        <v>11</v>
      </c>
      <c r="B13" s="258" t="s">
        <v>124</v>
      </c>
      <c r="C13" s="290"/>
      <c r="D13" s="302">
        <v>4.333333333333333</v>
      </c>
      <c r="E13" s="303">
        <v>4.3333333333333304</v>
      </c>
      <c r="F13" s="304">
        <v>3</v>
      </c>
      <c r="G13" s="313">
        <v>2</v>
      </c>
      <c r="H13" s="305">
        <v>2.3333333333333335</v>
      </c>
      <c r="I13" s="313">
        <v>2.6666666666666665</v>
      </c>
      <c r="J13" s="305">
        <v>2.3333333333333335</v>
      </c>
      <c r="K13" s="313">
        <v>1.6666666666666667</v>
      </c>
      <c r="L13" s="305">
        <v>1</v>
      </c>
      <c r="M13" s="322">
        <v>2</v>
      </c>
      <c r="N13" s="305">
        <v>1.3333333333333333</v>
      </c>
      <c r="O13" s="313">
        <v>0</v>
      </c>
      <c r="P13" s="304">
        <v>1.3333333333333333</v>
      </c>
      <c r="Q13" s="306">
        <v>1.3333333333333333</v>
      </c>
      <c r="X13" s="35"/>
      <c r="Y13" s="26" t="e">
        <v>#DIV/0!</v>
      </c>
      <c r="Z13" s="32"/>
      <c r="AA13" s="38"/>
      <c r="AB13" s="32"/>
      <c r="AC13" s="32"/>
      <c r="AE13" s="16"/>
      <c r="AF13" s="15">
        <v>4</v>
      </c>
      <c r="AI13" s="35"/>
      <c r="AJ13" s="26"/>
      <c r="AK13" s="32"/>
      <c r="AL13" s="38"/>
      <c r="AM13" s="32"/>
      <c r="AN13" s="32"/>
    </row>
    <row r="14" spans="1:98" s="94" customFormat="1" ht="30" customHeight="1" x14ac:dyDescent="0.3">
      <c r="A14" s="266" t="s">
        <v>146</v>
      </c>
      <c r="B14" s="259"/>
      <c r="C14" s="308"/>
      <c r="D14" s="307">
        <v>28</v>
      </c>
      <c r="E14" s="247">
        <v>27.666666666666668</v>
      </c>
      <c r="F14" s="248">
        <v>26</v>
      </c>
      <c r="G14" s="314">
        <v>24.333333333333332</v>
      </c>
      <c r="H14" s="248">
        <v>22.333333333333332</v>
      </c>
      <c r="I14" s="314">
        <v>22.333333333333332</v>
      </c>
      <c r="J14" s="248">
        <v>22</v>
      </c>
      <c r="K14" s="314">
        <v>21.666666666666668</v>
      </c>
      <c r="L14" s="248">
        <v>21.333333333333332</v>
      </c>
      <c r="M14" s="323">
        <v>21</v>
      </c>
      <c r="N14" s="248">
        <v>20.666666666666668</v>
      </c>
      <c r="O14" s="314">
        <v>19</v>
      </c>
      <c r="P14" s="248">
        <v>18.333333333333332</v>
      </c>
      <c r="Q14" s="267">
        <v>17</v>
      </c>
      <c r="X14" s="251"/>
      <c r="Y14" s="252">
        <v>0</v>
      </c>
      <c r="Z14" s="252">
        <v>0</v>
      </c>
      <c r="AA14" s="252">
        <v>0</v>
      </c>
      <c r="AB14" s="252">
        <v>0</v>
      </c>
      <c r="AC14" s="252">
        <v>0</v>
      </c>
      <c r="AE14" s="253">
        <v>20.444444444444443</v>
      </c>
      <c r="AF14" s="254">
        <v>25</v>
      </c>
      <c r="AI14" s="249"/>
      <c r="AJ14" s="250">
        <f>AVERAGE(AK14:AN14)</f>
        <v>0</v>
      </c>
      <c r="AK14" s="250">
        <f>SUM(AK8:AK13)</f>
        <v>0</v>
      </c>
      <c r="AL14" s="250">
        <f>SUM(AL8:AL13)</f>
        <v>0</v>
      </c>
      <c r="AM14" s="250">
        <f>SUM(AM8:AM13)</f>
        <v>0</v>
      </c>
      <c r="AN14" s="250">
        <f>SUM(AN8:AN13)</f>
        <v>0</v>
      </c>
    </row>
    <row r="15" spans="1:98" ht="26.25" customHeight="1" thickBot="1" x14ac:dyDescent="0.3">
      <c r="A15" s="268" t="s">
        <v>147</v>
      </c>
      <c r="B15" s="255"/>
      <c r="C15" s="309"/>
      <c r="D15" s="260">
        <v>1</v>
      </c>
      <c r="E15" s="242">
        <v>2</v>
      </c>
      <c r="F15" s="243">
        <v>3</v>
      </c>
      <c r="G15" s="315">
        <v>4</v>
      </c>
      <c r="H15" s="243">
        <v>5</v>
      </c>
      <c r="I15" s="320">
        <v>6</v>
      </c>
      <c r="J15" s="243">
        <v>7</v>
      </c>
      <c r="K15" s="320">
        <v>8</v>
      </c>
      <c r="L15" s="243">
        <v>9</v>
      </c>
      <c r="M15" s="324">
        <v>10</v>
      </c>
      <c r="N15" s="243">
        <v>11</v>
      </c>
      <c r="O15" s="315">
        <v>12</v>
      </c>
      <c r="P15" s="243">
        <v>13</v>
      </c>
      <c r="Q15" s="269">
        <v>14</v>
      </c>
      <c r="X15" s="241"/>
      <c r="Y15" s="242" t="e">
        <v>#DIV/0!</v>
      </c>
      <c r="Z15" s="245"/>
      <c r="AA15" s="245"/>
      <c r="AB15" s="245"/>
      <c r="AC15" s="245"/>
      <c r="AE15" s="244">
        <v>10.222222222222221</v>
      </c>
      <c r="AF15" s="246">
        <v>5</v>
      </c>
      <c r="AI15" s="33"/>
      <c r="AJ15" s="10" t="e">
        <f>AVERAGE(AK15:AN15)</f>
        <v>#DIV/0!</v>
      </c>
      <c r="AK15" s="63"/>
      <c r="AL15" s="63"/>
      <c r="AM15" s="63"/>
      <c r="AN15" s="63"/>
    </row>
    <row r="16" spans="1:98" s="94" customFormat="1" ht="19.5" thickTop="1" x14ac:dyDescent="0.3">
      <c r="A16" s="270"/>
      <c r="B16" s="132"/>
      <c r="C16" s="132"/>
      <c r="D16" s="257"/>
      <c r="E16" s="271"/>
      <c r="F16" s="271"/>
      <c r="G16" s="316"/>
      <c r="H16" s="318"/>
      <c r="I16" s="316"/>
      <c r="J16" s="318"/>
      <c r="K16" s="316"/>
      <c r="L16" s="318"/>
      <c r="M16" s="316"/>
      <c r="N16" s="318"/>
      <c r="O16" s="316"/>
      <c r="P16" s="318"/>
      <c r="Q16" s="272"/>
      <c r="R16" s="95"/>
      <c r="S16" s="96"/>
      <c r="T16" s="95"/>
      <c r="U16" s="95"/>
      <c r="V16" s="95"/>
      <c r="W16" s="95"/>
      <c r="X16" s="92"/>
      <c r="Y16" s="93"/>
      <c r="Z16" s="89"/>
      <c r="AA16" s="89"/>
      <c r="AB16" s="89"/>
      <c r="AC16" s="89"/>
      <c r="AD16" s="96"/>
      <c r="AE16" s="93"/>
      <c r="AF16" s="89"/>
      <c r="AG16" s="95"/>
      <c r="AH16" s="95"/>
      <c r="AI16" s="92"/>
      <c r="AJ16" s="93"/>
      <c r="AK16" s="89"/>
      <c r="AL16" s="89"/>
      <c r="AM16" s="89"/>
      <c r="AN16" s="89"/>
    </row>
  </sheetData>
  <mergeCells count="26">
    <mergeCell ref="E1:AA1"/>
    <mergeCell ref="B3:C3"/>
    <mergeCell ref="A2:Q2"/>
    <mergeCell ref="AI4:AJ4"/>
    <mergeCell ref="B5:C5"/>
    <mergeCell ref="X4:Y4"/>
    <mergeCell ref="AI3:AJ3"/>
    <mergeCell ref="B4:C4"/>
    <mergeCell ref="X3:Y3"/>
    <mergeCell ref="AI6:AJ6"/>
    <mergeCell ref="B7:C7"/>
    <mergeCell ref="X6:Y6"/>
    <mergeCell ref="AI5:AJ5"/>
    <mergeCell ref="B6:C6"/>
    <mergeCell ref="X5:Y5"/>
    <mergeCell ref="B11:C11"/>
    <mergeCell ref="B10:C10"/>
    <mergeCell ref="B9:C9"/>
    <mergeCell ref="B8:C8"/>
    <mergeCell ref="AI7:AJ7"/>
    <mergeCell ref="X7:Y7"/>
    <mergeCell ref="A16:C16"/>
    <mergeCell ref="A15:C15"/>
    <mergeCell ref="A14:C14"/>
    <mergeCell ref="B13:C13"/>
    <mergeCell ref="B12:C12"/>
  </mergeCells>
  <pageMargins left="0.7" right="0.7" top="0.75" bottom="0.75" header="0.3" footer="0.3"/>
  <pageSetup paperSize="3" scale="1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5AC10-0EC2-45F2-AF7D-1C72469A8291}">
  <dimension ref="A1:K17"/>
  <sheetViews>
    <sheetView workbookViewId="0">
      <selection activeCell="H30" sqref="H30"/>
    </sheetView>
  </sheetViews>
  <sheetFormatPr defaultRowHeight="15" x14ac:dyDescent="0.25"/>
  <cols>
    <col min="1" max="1" width="16.5703125" customWidth="1"/>
    <col min="2" max="2" width="4.7109375" customWidth="1"/>
    <col min="3" max="3" width="5.5703125" customWidth="1"/>
    <col min="4" max="4" width="5.140625" customWidth="1"/>
    <col min="5" max="5" width="6.5703125" customWidth="1"/>
    <col min="6" max="6" width="9.140625" style="39"/>
    <col min="7" max="7" width="5.42578125" customWidth="1"/>
    <col min="8" max="8" width="5.140625" customWidth="1"/>
    <col min="9" max="9" width="5.5703125" customWidth="1"/>
    <col min="10" max="10" width="7" customWidth="1"/>
    <col min="11" max="11" width="11.5703125" style="49" customWidth="1"/>
  </cols>
  <sheetData>
    <row r="1" spans="1:11" ht="16.5" thickTop="1" thickBot="1" x14ac:dyDescent="0.3">
      <c r="A1" s="97"/>
      <c r="B1" s="237" t="s">
        <v>129</v>
      </c>
      <c r="C1" s="238"/>
      <c r="D1" s="238"/>
      <c r="E1" s="238"/>
      <c r="F1" s="239"/>
      <c r="G1" s="238" t="s">
        <v>127</v>
      </c>
      <c r="H1" s="238"/>
      <c r="I1" s="238"/>
      <c r="J1" s="238"/>
      <c r="K1" s="240"/>
    </row>
    <row r="2" spans="1:11" ht="15.75" thickBot="1" x14ac:dyDescent="0.3">
      <c r="A2" s="6"/>
      <c r="B2" s="98">
        <v>1</v>
      </c>
      <c r="C2" s="99">
        <v>2</v>
      </c>
      <c r="D2" s="99">
        <v>3</v>
      </c>
      <c r="E2" s="100" t="s">
        <v>23</v>
      </c>
      <c r="F2" s="101" t="s">
        <v>130</v>
      </c>
      <c r="G2" s="98">
        <v>1</v>
      </c>
      <c r="H2" s="99">
        <v>2</v>
      </c>
      <c r="I2" s="99">
        <v>3</v>
      </c>
      <c r="J2" s="100" t="s">
        <v>23</v>
      </c>
      <c r="K2" s="102" t="s">
        <v>131</v>
      </c>
    </row>
    <row r="3" spans="1:11" x14ac:dyDescent="0.25">
      <c r="A3" s="6" t="s">
        <v>132</v>
      </c>
      <c r="B3" s="103">
        <v>27</v>
      </c>
      <c r="C3" s="104">
        <v>27</v>
      </c>
      <c r="D3" s="104">
        <v>29</v>
      </c>
      <c r="E3" s="105">
        <f>AVERAGE(B3:D3)</f>
        <v>27.666666666666668</v>
      </c>
      <c r="F3" s="106">
        <v>2</v>
      </c>
      <c r="G3" s="107">
        <v>3</v>
      </c>
      <c r="H3" s="108">
        <v>3</v>
      </c>
      <c r="I3" s="108">
        <v>2</v>
      </c>
      <c r="J3" s="109">
        <f>AVERAGE(G3:I3)</f>
        <v>2.6666666666666665</v>
      </c>
      <c r="K3" s="110">
        <v>2</v>
      </c>
    </row>
    <row r="4" spans="1:11" x14ac:dyDescent="0.25">
      <c r="A4" s="6" t="s">
        <v>133</v>
      </c>
      <c r="B4" s="103">
        <v>26</v>
      </c>
      <c r="C4" s="104">
        <v>25</v>
      </c>
      <c r="D4" s="104">
        <v>22</v>
      </c>
      <c r="E4" s="105">
        <f t="shared" ref="E4:E16" si="0">AVERAGE(B4:D4)</f>
        <v>24.333333333333332</v>
      </c>
      <c r="F4" s="106">
        <v>4</v>
      </c>
      <c r="G4" s="103">
        <v>4</v>
      </c>
      <c r="H4" s="104">
        <v>4</v>
      </c>
      <c r="I4" s="104">
        <v>5</v>
      </c>
      <c r="J4" s="111">
        <f t="shared" ref="J4:J16" si="1">AVERAGE(G4:I4)</f>
        <v>4.333333333333333</v>
      </c>
      <c r="K4" s="112">
        <v>4</v>
      </c>
    </row>
    <row r="5" spans="1:11" x14ac:dyDescent="0.25">
      <c r="A5" s="6" t="s">
        <v>134</v>
      </c>
      <c r="B5" s="103">
        <v>19</v>
      </c>
      <c r="C5" s="104">
        <v>23</v>
      </c>
      <c r="D5" s="104">
        <v>15</v>
      </c>
      <c r="E5" s="105">
        <f t="shared" si="0"/>
        <v>19</v>
      </c>
      <c r="F5" s="106">
        <v>12</v>
      </c>
      <c r="G5" s="103">
        <v>12</v>
      </c>
      <c r="H5" s="104">
        <v>7</v>
      </c>
      <c r="I5" s="104">
        <v>12</v>
      </c>
      <c r="J5" s="111">
        <f t="shared" si="1"/>
        <v>10.333333333333334</v>
      </c>
      <c r="K5" s="112">
        <v>12</v>
      </c>
    </row>
    <row r="6" spans="1:11" x14ac:dyDescent="0.25">
      <c r="A6" s="6" t="s">
        <v>135</v>
      </c>
      <c r="B6" s="103">
        <v>21</v>
      </c>
      <c r="C6" s="104">
        <v>28</v>
      </c>
      <c r="D6" s="104">
        <v>18</v>
      </c>
      <c r="E6" s="105">
        <f t="shared" si="0"/>
        <v>22.333333333333332</v>
      </c>
      <c r="F6" s="106">
        <v>6</v>
      </c>
      <c r="G6" s="103">
        <v>10</v>
      </c>
      <c r="H6" s="104">
        <v>1</v>
      </c>
      <c r="I6" s="104">
        <v>10</v>
      </c>
      <c r="J6" s="111">
        <f t="shared" si="1"/>
        <v>7</v>
      </c>
      <c r="K6" s="112">
        <v>6</v>
      </c>
    </row>
    <row r="7" spans="1:11" x14ac:dyDescent="0.25">
      <c r="A7" s="6" t="s">
        <v>136</v>
      </c>
      <c r="B7" s="103">
        <v>16</v>
      </c>
      <c r="C7" s="104">
        <v>23</v>
      </c>
      <c r="D7" s="104">
        <v>12</v>
      </c>
      <c r="E7" s="105">
        <f t="shared" si="0"/>
        <v>17</v>
      </c>
      <c r="F7" s="106">
        <v>14</v>
      </c>
      <c r="G7" s="103">
        <v>14</v>
      </c>
      <c r="H7" s="104">
        <v>11</v>
      </c>
      <c r="I7" s="104">
        <v>13</v>
      </c>
      <c r="J7" s="111">
        <f t="shared" si="1"/>
        <v>12.666666666666666</v>
      </c>
      <c r="K7" s="112">
        <v>13</v>
      </c>
    </row>
    <row r="8" spans="1:11" x14ac:dyDescent="0.25">
      <c r="A8" s="6" t="s">
        <v>137</v>
      </c>
      <c r="B8" s="103">
        <v>27</v>
      </c>
      <c r="C8" s="104">
        <v>27</v>
      </c>
      <c r="D8" s="104">
        <v>30</v>
      </c>
      <c r="E8" s="105">
        <f t="shared" si="0"/>
        <v>28</v>
      </c>
      <c r="F8" s="106">
        <v>1</v>
      </c>
      <c r="G8" s="103">
        <v>1</v>
      </c>
      <c r="H8" s="104">
        <v>2</v>
      </c>
      <c r="I8" s="104">
        <v>1</v>
      </c>
      <c r="J8" s="111">
        <f t="shared" si="1"/>
        <v>1.3333333333333333</v>
      </c>
      <c r="K8" s="112">
        <v>1</v>
      </c>
    </row>
    <row r="9" spans="1:11" x14ac:dyDescent="0.25">
      <c r="A9" s="6" t="s">
        <v>138</v>
      </c>
      <c r="B9" s="103">
        <v>21</v>
      </c>
      <c r="C9" s="104">
        <v>21</v>
      </c>
      <c r="D9" s="104">
        <v>21</v>
      </c>
      <c r="E9" s="105">
        <f t="shared" si="0"/>
        <v>21</v>
      </c>
      <c r="F9" s="106">
        <v>10</v>
      </c>
      <c r="G9" s="103">
        <v>9</v>
      </c>
      <c r="H9" s="104">
        <v>14</v>
      </c>
      <c r="I9" s="104">
        <v>7</v>
      </c>
      <c r="J9" s="111">
        <f t="shared" si="1"/>
        <v>10</v>
      </c>
      <c r="K9" s="112">
        <v>11</v>
      </c>
    </row>
    <row r="10" spans="1:11" x14ac:dyDescent="0.25">
      <c r="A10" s="6" t="s">
        <v>139</v>
      </c>
      <c r="B10" s="103">
        <v>22</v>
      </c>
      <c r="C10" s="104">
        <v>22</v>
      </c>
      <c r="D10" s="104">
        <v>18</v>
      </c>
      <c r="E10" s="105">
        <f t="shared" si="0"/>
        <v>20.666666666666668</v>
      </c>
      <c r="F10" s="106">
        <v>11</v>
      </c>
      <c r="G10" s="103">
        <v>7</v>
      </c>
      <c r="H10" s="104">
        <v>11</v>
      </c>
      <c r="I10" s="104">
        <v>11</v>
      </c>
      <c r="J10" s="111">
        <f t="shared" si="1"/>
        <v>9.6666666666666661</v>
      </c>
      <c r="K10" s="112">
        <v>10</v>
      </c>
    </row>
    <row r="11" spans="1:11" x14ac:dyDescent="0.25">
      <c r="A11" s="6" t="s">
        <v>140</v>
      </c>
      <c r="B11" s="103">
        <v>21</v>
      </c>
      <c r="C11" s="104">
        <v>22</v>
      </c>
      <c r="D11" s="104">
        <v>23</v>
      </c>
      <c r="E11" s="105">
        <f t="shared" si="0"/>
        <v>22</v>
      </c>
      <c r="F11" s="106">
        <v>7</v>
      </c>
      <c r="G11" s="103">
        <v>8</v>
      </c>
      <c r="H11" s="104">
        <v>13</v>
      </c>
      <c r="I11" s="104">
        <v>4</v>
      </c>
      <c r="J11" s="111">
        <f t="shared" si="1"/>
        <v>8.3333333333333339</v>
      </c>
      <c r="K11" s="112">
        <v>8</v>
      </c>
    </row>
    <row r="12" spans="1:11" x14ac:dyDescent="0.25">
      <c r="A12" s="6" t="s">
        <v>141</v>
      </c>
      <c r="B12" s="103">
        <v>20</v>
      </c>
      <c r="C12" s="104">
        <v>23</v>
      </c>
      <c r="D12" s="104">
        <v>22</v>
      </c>
      <c r="E12" s="105">
        <f t="shared" si="0"/>
        <v>21.666666666666668</v>
      </c>
      <c r="F12" s="106">
        <v>8</v>
      </c>
      <c r="G12" s="103">
        <v>11</v>
      </c>
      <c r="H12" s="104">
        <v>9</v>
      </c>
      <c r="I12" s="104">
        <v>6</v>
      </c>
      <c r="J12" s="111">
        <f t="shared" si="1"/>
        <v>8.6666666666666661</v>
      </c>
      <c r="K12" s="112">
        <v>9</v>
      </c>
    </row>
    <row r="13" spans="1:11" x14ac:dyDescent="0.25">
      <c r="A13" s="6" t="s">
        <v>142</v>
      </c>
      <c r="B13" s="103">
        <v>22</v>
      </c>
      <c r="C13" s="104">
        <v>24</v>
      </c>
      <c r="D13" s="104">
        <v>21</v>
      </c>
      <c r="E13" s="105">
        <f t="shared" si="0"/>
        <v>22.333333333333332</v>
      </c>
      <c r="F13" s="106">
        <v>5</v>
      </c>
      <c r="G13" s="103">
        <v>5</v>
      </c>
      <c r="H13" s="104">
        <v>6</v>
      </c>
      <c r="I13" s="104">
        <v>8</v>
      </c>
      <c r="J13" s="111">
        <f t="shared" si="1"/>
        <v>6.333333333333333</v>
      </c>
      <c r="K13" s="112">
        <v>5</v>
      </c>
    </row>
    <row r="14" spans="1:11" x14ac:dyDescent="0.25">
      <c r="A14" s="6" t="s">
        <v>143</v>
      </c>
      <c r="B14" s="103">
        <v>22</v>
      </c>
      <c r="C14" s="104">
        <v>23</v>
      </c>
      <c r="D14" s="104">
        <v>19</v>
      </c>
      <c r="E14" s="105">
        <f t="shared" si="0"/>
        <v>21.333333333333332</v>
      </c>
      <c r="F14" s="106">
        <v>9</v>
      </c>
      <c r="G14" s="103">
        <v>6</v>
      </c>
      <c r="H14" s="104">
        <v>8</v>
      </c>
      <c r="I14" s="104">
        <v>9</v>
      </c>
      <c r="J14" s="111">
        <f t="shared" si="1"/>
        <v>7.666666666666667</v>
      </c>
      <c r="K14" s="112">
        <v>7</v>
      </c>
    </row>
    <row r="15" spans="1:11" x14ac:dyDescent="0.25">
      <c r="A15" s="6" t="s">
        <v>144</v>
      </c>
      <c r="B15" s="103">
        <v>18</v>
      </c>
      <c r="C15" s="104">
        <v>22</v>
      </c>
      <c r="D15" s="104">
        <v>15</v>
      </c>
      <c r="E15" s="105">
        <f t="shared" si="0"/>
        <v>18.333333333333332</v>
      </c>
      <c r="F15" s="106">
        <v>13</v>
      </c>
      <c r="G15" s="103">
        <v>13</v>
      </c>
      <c r="H15" s="104">
        <v>11</v>
      </c>
      <c r="I15" s="104">
        <v>14</v>
      </c>
      <c r="J15" s="111">
        <f t="shared" si="1"/>
        <v>12.666666666666666</v>
      </c>
      <c r="K15" s="112">
        <v>14</v>
      </c>
    </row>
    <row r="16" spans="1:11" ht="15.75" thickBot="1" x14ac:dyDescent="0.3">
      <c r="A16" s="42" t="s">
        <v>145</v>
      </c>
      <c r="B16" s="113">
        <v>27</v>
      </c>
      <c r="C16" s="114">
        <v>26</v>
      </c>
      <c r="D16" s="114">
        <v>25</v>
      </c>
      <c r="E16" s="115">
        <f t="shared" si="0"/>
        <v>26</v>
      </c>
      <c r="F16" s="116">
        <v>3</v>
      </c>
      <c r="G16" s="113">
        <v>2</v>
      </c>
      <c r="H16" s="114">
        <v>5</v>
      </c>
      <c r="I16" s="114">
        <v>3</v>
      </c>
      <c r="J16" s="117">
        <f t="shared" si="1"/>
        <v>3.3333333333333335</v>
      </c>
      <c r="K16" s="118">
        <v>3</v>
      </c>
    </row>
    <row r="17" ht="15.75" thickTop="1" x14ac:dyDescent="0.25"/>
  </sheetData>
  <mergeCells count="2">
    <mergeCell ref="B1:F1"/>
    <mergeCell ref="G1:K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80AF72AEA12F4BAABD33FD74555AC7" ma:contentTypeVersion="20" ma:contentTypeDescription="Create a new document." ma:contentTypeScope="" ma:versionID="46cfbc486c966adabcf7d75c22242b29">
  <xsd:schema xmlns:xsd="http://www.w3.org/2001/XMLSchema" xmlns:xs="http://www.w3.org/2001/XMLSchema" xmlns:p="http://schemas.microsoft.com/office/2006/metadata/properties" xmlns:ns2="c81fa7bb-3214-4ae7-8fa9-6cc6a56edb83" xmlns:ns3="e3bc93da-2182-4498-b528-a824f57a4b8b" targetNamespace="http://schemas.microsoft.com/office/2006/metadata/properties" ma:root="true" ma:fieldsID="52d28dd9f06d61e78bafc6e22a06f83a" ns2:_="" ns3:_="">
    <xsd:import namespace="c81fa7bb-3214-4ae7-8fa9-6cc6a56edb83"/>
    <xsd:import namespace="e3bc93da-2182-4498-b528-a824f57a4b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1fa7bb-3214-4ae7-8fa9-6cc6a56edb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2155527-6ac4-4b83-bc98-6587f37a357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bc93da-2182-4498-b528-a824f57a4b8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11d7483-865f-474d-843c-ada2a64c18f5}" ma:internalName="TaxCatchAll" ma:showField="CatchAllData" ma:web="e3bc93da-2182-4498-b528-a824f57a4b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1fa7bb-3214-4ae7-8fa9-6cc6a56edb83">
      <Terms xmlns="http://schemas.microsoft.com/office/infopath/2007/PartnerControls"/>
    </lcf76f155ced4ddcb4097134ff3c332f>
    <TaxCatchAll xmlns="e3bc93da-2182-4498-b528-a824f57a4b8b" xsi:nil="true"/>
  </documentManagement>
</p:properties>
</file>

<file path=customXml/itemProps1.xml><?xml version="1.0" encoding="utf-8"?>
<ds:datastoreItem xmlns:ds="http://schemas.openxmlformats.org/officeDocument/2006/customXml" ds:itemID="{3BFAD218-02D3-4CAD-B057-A00D23ED2E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1fa7bb-3214-4ae7-8fa9-6cc6a56edb83"/>
    <ds:schemaRef ds:uri="e3bc93da-2182-4498-b528-a824f57a4b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ED635E-21B5-424A-9576-EFA176FD1CEF}">
  <ds:schemaRefs>
    <ds:schemaRef ds:uri="http://schemas.microsoft.com/sharepoint/v3/contenttype/forms"/>
  </ds:schemaRefs>
</ds:datastoreItem>
</file>

<file path=customXml/itemProps3.xml><?xml version="1.0" encoding="utf-8"?>
<ds:datastoreItem xmlns:ds="http://schemas.openxmlformats.org/officeDocument/2006/customXml" ds:itemID="{1EC9B113-936E-4B65-90CE-5E827AF2A489}">
  <ds:schemaRefs>
    <ds:schemaRef ds:uri="http://schemas.microsoft.com/office/2006/metadata/properties"/>
    <ds:schemaRef ds:uri="http://schemas.microsoft.com/office/infopath/2007/PartnerControls"/>
    <ds:schemaRef ds:uri="c81fa7bb-3214-4ae7-8fa9-6cc6a56edb83"/>
    <ds:schemaRef ds:uri="e3bc93da-2182-4498-b528-a824f57a4b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Summary</vt:lpstr>
      <vt:lpstr>AddisonCounty 2025-scoring</vt:lpstr>
      <vt:lpstr>AddisonCounty 2025-Public</vt:lpstr>
      <vt:lpstr>Score Summary</vt:lpstr>
      <vt:lpstr>'AddisonCounty 2025-Public'!Print_Area</vt:lpstr>
      <vt:lpstr>'AddisonCounty 2025-scoring'!Print_Area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Krista Plante</dc:creator>
  <cp:keywords/>
  <dc:description/>
  <cp:lastModifiedBy>Fred Kenney</cp:lastModifiedBy>
  <cp:revision/>
  <dcterms:created xsi:type="dcterms:W3CDTF">2019-11-05T19:23:36Z</dcterms:created>
  <dcterms:modified xsi:type="dcterms:W3CDTF">2025-01-07T19:25:23Z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0x010100A280AF72AEA12F4BAABD33FD74555AC7</vt:lpwstr>
  </property>
  <property fmtid="{D5CDD505-2E9C-101B-9397-08002B2CF9AE}" pid="3" name="MediaServiceImageTags">
    <vt:lpwstr/>
  </property>
</Properties>
</file>