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fileSharing readOnlyRecommended="1"/>
  <workbookPr autoCompressPictures="0" defaultThemeVersion="166925"/>
  <mc:AlternateContent xmlns:mc="http://schemas.openxmlformats.org/markup-compatibility/2006">
    <mc:Choice Requires="x15">
      <x15ac:absPath xmlns:x15ac="http://schemas.microsoft.com/office/spreadsheetml/2010/11/ac" url="https://addisonedc.sharepoint.com/sites/ACEDCDocuments/Shared Documents/RPP/2022/Statewide/ACEDC/"/>
    </mc:Choice>
  </mc:AlternateContent>
  <xr:revisionPtr revIDLastSave="0" documentId="8_{AD09FD35-A8F3-4D6C-91F8-3616E23EE83D}" xr6:coauthVersionLast="47" xr6:coauthVersionMax="47" xr10:uidLastSave="{00000000-0000-0000-0000-000000000000}"/>
  <bookViews>
    <workbookView xWindow="-120" yWindow="-120" windowWidth="29040" windowHeight="15840" xr2:uid="{00000000-000D-0000-FFFF-FFFF00000000}"/>
  </bookViews>
  <sheets>
    <sheet name="AddisonCounty 2023" sheetId="2" r:id="rId1"/>
    <sheet name="Summary" sheetId="3" state="hidden" r:id="rId2"/>
  </sheets>
  <definedNames>
    <definedName name="_xlnm.Print_Area" localSheetId="0">'AddisonCounty 2023'!$A$2:$CM$20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M17" i="2" l="1"/>
  <c r="CM16" i="2"/>
  <c r="CM15" i="2"/>
  <c r="CM14" i="2"/>
  <c r="CM13" i="2"/>
  <c r="CM12" i="2"/>
  <c r="CM11" i="2"/>
  <c r="CM10" i="2"/>
  <c r="CM9" i="2"/>
  <c r="CA17" i="2"/>
  <c r="CA16" i="2"/>
  <c r="CA15" i="2"/>
  <c r="CA14" i="2"/>
  <c r="CA13" i="2"/>
  <c r="CA12" i="2"/>
  <c r="CA11" i="2"/>
  <c r="CA10" i="2"/>
  <c r="CA9" i="2"/>
  <c r="T17" i="2"/>
  <c r="T16" i="2"/>
  <c r="T15" i="2"/>
  <c r="T14" i="2"/>
  <c r="T13" i="2"/>
  <c r="T12" i="2"/>
  <c r="T11" i="2"/>
  <c r="T10" i="2"/>
  <c r="T9" i="2"/>
  <c r="H17" i="2"/>
  <c r="H16" i="2"/>
  <c r="H15" i="2"/>
  <c r="H14" i="2"/>
  <c r="H13" i="2"/>
  <c r="H12" i="2"/>
  <c r="H11" i="2"/>
  <c r="H10" i="2"/>
  <c r="H9" i="2"/>
  <c r="CM19" i="2"/>
  <c r="CQ18" i="2"/>
  <c r="CP18" i="2"/>
  <c r="CO18" i="2"/>
  <c r="CN18" i="2"/>
  <c r="N9" i="2"/>
  <c r="N10" i="2"/>
  <c r="N11" i="2"/>
  <c r="N12" i="2"/>
  <c r="N13" i="2"/>
  <c r="N14" i="2"/>
  <c r="N15" i="2"/>
  <c r="N16" i="2"/>
  <c r="N17" i="2"/>
  <c r="CG19" i="2"/>
  <c r="CG18" i="2"/>
  <c r="CA19" i="2"/>
  <c r="BP19" i="2"/>
  <c r="BJ19" i="2"/>
  <c r="BD19" i="2"/>
  <c r="AX19" i="2"/>
  <c r="AR19" i="2"/>
  <c r="AL19" i="2"/>
  <c r="AF19" i="2"/>
  <c r="Z19" i="2"/>
  <c r="T19" i="2"/>
  <c r="N19" i="2"/>
  <c r="H19" i="2"/>
  <c r="CE18" i="2"/>
  <c r="CD18" i="2"/>
  <c r="CC18" i="2"/>
  <c r="CB18" i="2"/>
  <c r="X18" i="2"/>
  <c r="W18" i="2"/>
  <c r="V18" i="2"/>
  <c r="U18" i="2"/>
  <c r="L18" i="2"/>
  <c r="K18" i="2"/>
  <c r="J18" i="2"/>
  <c r="I18" i="2"/>
  <c r="L15" i="3"/>
  <c r="L14" i="3"/>
  <c r="L13" i="3"/>
  <c r="L12" i="3"/>
  <c r="L11" i="3"/>
  <c r="L10" i="3"/>
  <c r="L9" i="3"/>
  <c r="L8" i="3"/>
  <c r="L7" i="3"/>
  <c r="L6" i="3"/>
  <c r="L5" i="3"/>
  <c r="CK18" i="2"/>
  <c r="CJ18" i="2"/>
  <c r="CI18" i="2"/>
  <c r="CH18" i="2"/>
  <c r="B8" i="3" s="1"/>
  <c r="F8" i="3" s="1"/>
  <c r="BP17" i="2"/>
  <c r="BP16" i="2"/>
  <c r="BP15" i="2"/>
  <c r="BP14" i="2"/>
  <c r="BP13" i="2"/>
  <c r="BP12" i="2"/>
  <c r="BP11" i="2"/>
  <c r="BP10" i="2"/>
  <c r="BP9" i="2"/>
  <c r="Z17" i="2"/>
  <c r="Z16" i="2"/>
  <c r="Z15" i="2"/>
  <c r="Z14" i="2"/>
  <c r="Z13" i="2"/>
  <c r="Z12" i="2"/>
  <c r="Z11" i="2"/>
  <c r="Z10" i="2"/>
  <c r="Z9" i="2"/>
  <c r="AF9" i="2"/>
  <c r="AL9" i="2"/>
  <c r="AR9" i="2"/>
  <c r="AX9" i="2"/>
  <c r="BD9" i="2"/>
  <c r="BJ9" i="2"/>
  <c r="AF10" i="2"/>
  <c r="AL10" i="2"/>
  <c r="AR10" i="2"/>
  <c r="AX10" i="2"/>
  <c r="BD10" i="2"/>
  <c r="BJ10" i="2"/>
  <c r="AF11" i="2"/>
  <c r="AL11" i="2"/>
  <c r="AR11" i="2"/>
  <c r="AX11" i="2"/>
  <c r="BD11" i="2"/>
  <c r="BJ11" i="2"/>
  <c r="AF12" i="2"/>
  <c r="AL12" i="2"/>
  <c r="AR12" i="2"/>
  <c r="AX12" i="2"/>
  <c r="BD12" i="2"/>
  <c r="BJ12" i="2"/>
  <c r="AF13" i="2"/>
  <c r="AL13" i="2"/>
  <c r="AR13" i="2"/>
  <c r="AX13" i="2"/>
  <c r="BD13" i="2"/>
  <c r="BJ13" i="2"/>
  <c r="AF14" i="2"/>
  <c r="AL14" i="2"/>
  <c r="AR14" i="2"/>
  <c r="AX14" i="2"/>
  <c r="BD14" i="2"/>
  <c r="BJ14" i="2"/>
  <c r="AF15" i="2"/>
  <c r="AL15" i="2"/>
  <c r="AR15" i="2"/>
  <c r="AX15" i="2"/>
  <c r="BD15" i="2"/>
  <c r="BJ15" i="2"/>
  <c r="AF16" i="2"/>
  <c r="AL16" i="2"/>
  <c r="AR16" i="2"/>
  <c r="AX16" i="2"/>
  <c r="BD16" i="2"/>
  <c r="BJ16" i="2"/>
  <c r="AF17" i="2"/>
  <c r="AL17" i="2"/>
  <c r="AR17" i="2"/>
  <c r="AX17" i="2"/>
  <c r="BD17" i="2"/>
  <c r="BJ17" i="2"/>
  <c r="O18" i="2"/>
  <c r="B6" i="3" s="1"/>
  <c r="F6" i="3" s="1"/>
  <c r="P18" i="2"/>
  <c r="Q18" i="2"/>
  <c r="R18" i="2"/>
  <c r="AA18" i="2"/>
  <c r="B5" i="3" s="1"/>
  <c r="F5" i="3" s="1"/>
  <c r="AB18" i="2"/>
  <c r="AC18" i="2"/>
  <c r="AD18" i="2"/>
  <c r="AG18" i="2"/>
  <c r="B10" i="3" s="1"/>
  <c r="F10" i="3" s="1"/>
  <c r="AH18" i="2"/>
  <c r="AI18" i="2"/>
  <c r="AJ18" i="2"/>
  <c r="AM18" i="2"/>
  <c r="B11" i="3" s="1"/>
  <c r="F11" i="3" s="1"/>
  <c r="AN18" i="2"/>
  <c r="AO18" i="2"/>
  <c r="AP18" i="2"/>
  <c r="AS18" i="2"/>
  <c r="B12" i="3" s="1"/>
  <c r="F12" i="3" s="1"/>
  <c r="AT18" i="2"/>
  <c r="AU18" i="2"/>
  <c r="AV18" i="2"/>
  <c r="AY18" i="2"/>
  <c r="B15" i="3" s="1"/>
  <c r="F15" i="3" s="1"/>
  <c r="AZ18" i="2"/>
  <c r="BA18" i="2"/>
  <c r="BB18" i="2"/>
  <c r="BE18" i="2"/>
  <c r="B9" i="3" s="1"/>
  <c r="F9" i="3" s="1"/>
  <c r="BF18" i="2"/>
  <c r="BG18" i="2"/>
  <c r="BH18" i="2"/>
  <c r="BK18" i="2"/>
  <c r="B7" i="3" s="1"/>
  <c r="F7" i="3" s="1"/>
  <c r="BL18" i="2"/>
  <c r="BM18" i="2"/>
  <c r="BN18" i="2"/>
  <c r="BQ18" i="2"/>
  <c r="B13" i="3" s="1"/>
  <c r="F13" i="3" s="1"/>
  <c r="BR18" i="2"/>
  <c r="BS18" i="2"/>
  <c r="BT18" i="2"/>
  <c r="B14" i="3"/>
  <c r="F14" i="3" s="1"/>
  <c r="BV18" i="2"/>
  <c r="BW18" i="2"/>
  <c r="BX18" i="2"/>
  <c r="BY18" i="2"/>
  <c r="BU19" i="2"/>
  <c r="CA18" i="2" l="1"/>
  <c r="H18" i="2"/>
  <c r="CM18" i="2"/>
  <c r="T18" i="2"/>
  <c r="N18" i="2"/>
  <c r="AX18" i="2"/>
  <c r="BJ18" i="2"/>
  <c r="AL18" i="2"/>
  <c r="BU18" i="2"/>
  <c r="BP18" i="2"/>
  <c r="BD18" i="2"/>
  <c r="AF18" i="2"/>
  <c r="Z18" i="2"/>
  <c r="AR1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tc={C0DA3278-4791-488E-87BE-716C42315924}</author>
    <author>User</author>
    <author>tc={5D900D70-C2FE-4F2C-8A20-B65D10357D19}</author>
    <author>tc={A099D8EA-56F0-45C2-960A-ADDC430EB871}</author>
    <author>tc={6E88E21E-54BB-490F-82C5-BF22021D2660}</author>
    <author>tc={65712CE9-A549-4295-8CD0-5734F6CB7499}</author>
    <author>tc={E6835BB9-F43C-4B15-9386-D0EB29652AD7}</author>
    <author>tc={C459A39F-BB40-4B1D-B743-98BF4D4097A7}</author>
    <author>tc={02B17D45-EE28-460D-90F0-005D9F39FE6C}</author>
    <author>tc={C1562E23-9213-449E-871D-8422EEFD3D18}</author>
    <author>tc={0F0EB52B-B369-46E5-9316-8E4C960AB145}</author>
    <author>tc={8ADDDCB5-E62C-41D3-9C13-77F2313E436C}</author>
    <author>tc={1BF0E982-0965-4389-AB12-C3EBBFABB683}</author>
    <author>tc={4303A07C-6F34-4EE1-BDBC-461FEBED2377}</author>
    <author>tc={EB7A82A7-BE61-4066-BAC7-B5322510FFC1}</author>
    <author>tc={5D5E81F9-6A7D-412C-BD75-FC97386777CE}</author>
    <author>tc={82D3BDFA-7739-4DDC-B4F7-F1D5FA35914A}</author>
    <author>tc={5B6D0476-5B0F-4605-ABB9-F61291F788D6}</author>
    <author>tc={51794FDB-7862-4D2B-A0C9-027B276E4900}</author>
  </authors>
  <commentList>
    <comment ref="AH9" authorId="0" shapeId="0" xr:uid="{C0DA3278-4791-488E-87BE-716C42315924}">
      <text>
        <t>[Threaded comment]
Your version of Excel allows you to read this threaded comment; however, any edits to it will get removed if the file is opened in a newer version of Excel. Learn more: https://go.microsoft.com/fwlink/?linkid=870924
Comment:
    Budget doesn't match claim that workforce development program will be co-developed</t>
      </text>
    </comment>
    <comment ref="L10" authorId="1" shapeId="0" xr:uid="{7739E03B-D27D-45AD-ACBC-4C73DCA91D36}">
      <text>
        <r>
          <rPr>
            <b/>
            <sz val="9"/>
            <color indexed="81"/>
            <rFont val="Tahoma"/>
            <family val="2"/>
          </rPr>
          <t>User:</t>
        </r>
        <r>
          <rPr>
            <sz val="9"/>
            <color indexed="81"/>
            <rFont val="Tahoma"/>
            <family val="2"/>
          </rPr>
          <t xml:space="preserve">
Looking to fund a feasibility study; actual implementation is months away</t>
        </r>
      </text>
    </comment>
    <comment ref="R10" authorId="1" shapeId="0" xr:uid="{2D86848B-6350-4C74-9B17-4F9A34F571FC}">
      <text>
        <r>
          <rPr>
            <b/>
            <sz val="9"/>
            <color indexed="81"/>
            <rFont val="Tahoma"/>
            <family val="2"/>
          </rPr>
          <t>User:</t>
        </r>
        <r>
          <rPr>
            <sz val="9"/>
            <color indexed="81"/>
            <rFont val="Tahoma"/>
            <family val="2"/>
          </rPr>
          <t xml:space="preserve">
Looking to fund a feasibility study; actual implementation is months away</t>
        </r>
      </text>
    </comment>
    <comment ref="X10" authorId="1" shapeId="0" xr:uid="{33D2E4FC-8124-4793-8F02-865ECDAC96C9}">
      <text>
        <r>
          <rPr>
            <b/>
            <sz val="9"/>
            <color indexed="81"/>
            <rFont val="Tahoma"/>
            <family val="2"/>
          </rPr>
          <t>User:</t>
        </r>
        <r>
          <rPr>
            <sz val="9"/>
            <color indexed="81"/>
            <rFont val="Tahoma"/>
            <family val="2"/>
          </rPr>
          <t xml:space="preserve">
Looking to fund a feasibility study; actual implementation is months away</t>
        </r>
      </text>
    </comment>
    <comment ref="AB10" authorId="2" shapeId="0" xr:uid="{5D900D70-C2FE-4F2C-8A20-B65D10357D19}">
      <text>
        <t>[Threaded comment]
Your version of Excel allows you to read this threaded comment; however, any edits to it will get removed if the file is opened in a newer version of Excel. Learn more: https://go.microsoft.com/fwlink/?linkid=870924
Comment:
    Won't have cash flow until 2023?</t>
      </text>
    </comment>
    <comment ref="AZ10" authorId="3" shapeId="0" xr:uid="{A099D8EA-56F0-45C2-960A-ADDC430EB871}">
      <text>
        <t>[Threaded comment]
Your version of Excel allows you to read this threaded comment; however, any edits to it will get removed if the file is opened in a newer version of Excel. Learn more: https://go.microsoft.com/fwlink/?linkid=870924
Comment:
    Applications but no money in hand yet?</t>
      </text>
    </comment>
    <comment ref="BF10" authorId="4" shapeId="0" xr:uid="{6E88E21E-54BB-490F-82C5-BF22021D2660}">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BF11" authorId="5" shapeId="0" xr:uid="{65712CE9-A549-4295-8CD0-5734F6CB7499}">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AH12" authorId="6" shapeId="0" xr:uid="{E6835BB9-F43C-4B15-9386-D0EB29652AD7}">
      <text>
        <t>[Threaded comment]
Your version of Excel allows you to read this threaded comment; however, any edits to it will get removed if the file is opened in a newer version of Excel. Learn more: https://go.microsoft.com/fwlink/?linkid=870924
Comment:
    Fairly limited information, not very compelling</t>
      </text>
    </comment>
    <comment ref="AH13" authorId="7" shapeId="0" xr:uid="{C459A39F-BB40-4B1D-B743-98BF4D4097A7}">
      <text>
        <t>[Threaded comment]
Your version of Excel allows you to read this threaded comment; however, any edits to it will get removed if the file is opened in a newer version of Excel. Learn more: https://go.microsoft.com/fwlink/?linkid=870924
Comment:
    Again, not much elaboration on details. Gap is easy to calculated but not stated</t>
      </text>
    </comment>
    <comment ref="AB15" authorId="8" shapeId="0" xr:uid="{02B17D45-EE28-460D-90F0-005D9F39FE6C}">
      <text>
        <t>[Threaded comment]
Your version of Excel allows you to read this threaded comment; however, any edits to it will get removed if the file is opened in a newer version of Excel. Learn more: https://go.microsoft.com/fwlink/?linkid=870924
Comment:
    Overall project = &gt; 50 jobs even if less than that in the first year</t>
      </text>
    </comment>
    <comment ref="AZ15" authorId="9" shapeId="0" xr:uid="{C1562E23-9213-449E-871D-8422EEFD3D18}">
      <text>
        <t>[Threaded comment]
Your version of Excel allows you to read this threaded comment; however, any edits to it will get removed if the file is opened in a newer version of Excel. Learn more: https://go.microsoft.com/fwlink/?linkid=870924
Comment:
    10 new jobs but only 5 are FT</t>
      </text>
    </comment>
    <comment ref="P16" authorId="10" shapeId="0" xr:uid="{0F0EB52B-B369-46E5-9316-8E4C960AB145}">
      <text>
        <t>[Threaded comment]
Your version of Excel allows you to read this threaded comment; however, any edits to it will get removed if the file is opened in a newer version of Excel. Learn more: https://go.microsoft.com/fwlink/?linkid=870924
Comment:
    Currently part time and no description of benefits</t>
      </text>
    </comment>
    <comment ref="V16" authorId="11" shapeId="0" xr:uid="{8ADDDCB5-E62C-41D3-9C13-77F2313E436C}">
      <text>
        <t>[Threaded comment]
Your version of Excel allows you to read this threaded comment; however, any edits to it will get removed if the file is opened in a newer version of Excel. Learn more: https://go.microsoft.com/fwlink/?linkid=870924
Comment:
    Currently part time and no description of benefits</t>
      </text>
    </comment>
    <comment ref="AH16" authorId="12" shapeId="0" xr:uid="{1BF0E982-0965-4389-AB12-C3EBBFABB683}">
      <text>
        <t>[Threaded comment]
Your version of Excel allows you to read this threaded comment; however, any edits to it will get removed if the file is opened in a newer version of Excel. Learn more: https://go.microsoft.com/fwlink/?linkid=870924
Comment:
    Only one 'new' job</t>
      </text>
    </comment>
    <comment ref="BF16" authorId="13" shapeId="0" xr:uid="{4303A07C-6F34-4EE1-BDBC-461FEBED2377}">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BL16" authorId="14" shapeId="0" xr:uid="{EB7A82A7-BE61-4066-BAC7-B5322510FFC1}">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V17" authorId="15" shapeId="0" xr:uid="{5D5E81F9-6A7D-412C-BD75-FC97386777CE}">
      <text>
        <t>[Threaded comment]
Your version of Excel allows you to read this threaded comment; however, any edits to it will get removed if the file is opened in a newer version of Excel. Learn more: https://go.microsoft.com/fwlink/?linkid=870924
Comment:
    Assumed $68,825 as comparison and calculated for full time position</t>
      </text>
    </comment>
    <comment ref="AH17" authorId="16" shapeId="0" xr:uid="{82D3BDFA-7739-4DDC-B4F7-F1D5FA35914A}">
      <text>
        <t>[Threaded comment]
Your version of Excel allows you to read this threaded comment; however, any edits to it will get removed if the file is opened in a newer version of Excel. Learn more: https://go.microsoft.com/fwlink/?linkid=870924
Comment:
    No information provided</t>
      </text>
    </comment>
    <comment ref="BF17" authorId="17" shapeId="0" xr:uid="{5B6D0476-5B0F-4605-ABB9-F61291F788D6}">
      <text>
        <t>[Threaded comment]
Your version of Excel allows you to read this threaded comment; however, any edits to it will get removed if the file is opened in a newer version of Excel. Learn more: https://go.microsoft.com/fwlink/?linkid=870924
Comment:
    Unknown, no info given</t>
      </text>
    </comment>
    <comment ref="BL17" authorId="18" shapeId="0" xr:uid="{51794FDB-7862-4D2B-A0C9-027B276E4900}">
      <text>
        <t>[Threaded comment]
Your version of Excel allows you to read this threaded comment; however, any edits to it will get removed if the file is opened in a newer version of Excel. Learn more: https://go.microsoft.com/fwlink/?linkid=870924
Comment:
    Unknown, no info given</t>
      </text>
    </comment>
  </commentList>
</comments>
</file>

<file path=xl/sharedStrings.xml><?xml version="1.0" encoding="utf-8"?>
<sst xmlns="http://schemas.openxmlformats.org/spreadsheetml/2006/main" count="201" uniqueCount="124">
  <si>
    <t>AVG</t>
  </si>
  <si>
    <t>F</t>
  </si>
  <si>
    <t>R</t>
  </si>
  <si>
    <t>H</t>
  </si>
  <si>
    <t>A</t>
  </si>
  <si>
    <t>ACG</t>
  </si>
  <si>
    <t>Project name:</t>
  </si>
  <si>
    <t>For Information Only - Not Scored</t>
  </si>
  <si>
    <t xml:space="preserve">Addison County Community Child Care Expansion </t>
  </si>
  <si>
    <t>Champlain Valley Food Hub</t>
  </si>
  <si>
    <t>Dubois Dairy</t>
  </si>
  <si>
    <t>Ilsley Public Library Renovation &amp; Expansion</t>
  </si>
  <si>
    <t>Town of Middlebury- Charles/Monroe St Intersection</t>
  </si>
  <si>
    <t>Town of Middlebury- Chipman Hill Water Tower</t>
  </si>
  <si>
    <t>Town of Middlebury- Wastewater Treament Facilty Upgrade</t>
  </si>
  <si>
    <t>Town of Monkton- Community Center</t>
  </si>
  <si>
    <t>Town of Shoreham - Farnham Property Redevelopment</t>
  </si>
  <si>
    <t>Town Hall Theater Performing Arts Expansion Project</t>
  </si>
  <si>
    <t>Vergennes Opera House</t>
  </si>
  <si>
    <t>Vermont Livestock Slaughter &amp; Processing- Modernization and Revitalization</t>
  </si>
  <si>
    <t>Summit Property Housing- Middlebury</t>
  </si>
  <si>
    <t xml:space="preserve">Type of Project: </t>
  </si>
  <si>
    <t>Type and subtype from the Project Information Form</t>
  </si>
  <si>
    <t>Infrastructure: Public Facility
Workforce Development
Other: Child Care expansion</t>
  </si>
  <si>
    <t xml:space="preserve">Infrastructure: Food System
General Development: Commercial
Business Development
</t>
  </si>
  <si>
    <t>Infrastructure: Railroad Spur
General Development: Industrial
Site/Facility Development for Specific Business
Workforce Development
Business Devcelopment
Business Development</t>
  </si>
  <si>
    <t xml:space="preserve">Infrastructure: Public Facility
</t>
  </si>
  <si>
    <t>Infrastructure: Transportation</t>
  </si>
  <si>
    <t xml:space="preserve">Infrastructure: Water
</t>
  </si>
  <si>
    <t>Infrastructure: Wastewater</t>
  </si>
  <si>
    <t>Infrastructure- Public Facility</t>
  </si>
  <si>
    <t>General Development: Mixed use</t>
  </si>
  <si>
    <t>Infrastructure: Public Facility
General Development: Commercial
Site/Facility Development for Specific Business
Workforce Development
Business Development</t>
  </si>
  <si>
    <t>Other: ADA accesibility</t>
  </si>
  <si>
    <t>Site/Facility Development for Specific Business
Workforce Development</t>
  </si>
  <si>
    <t>Infratsructure-Water/wastewater
General Development- Residential Housing</t>
  </si>
  <si>
    <t xml:space="preserve">Project Sponsor: </t>
  </si>
  <si>
    <t>Name  Address Contact of person submitting project information</t>
  </si>
  <si>
    <t>Otter Creek Child Care Center, Inc.
150 Weybridge St
Middlebury, VT 05753
office@ottercreekcc.org
802-388-9688</t>
  </si>
  <si>
    <t>ACORN Network
PO Box 404, Bristol, VT 05443
info@acornvt.org
802-382-0401</t>
  </si>
  <si>
    <t>Dubois Dairy Group
303 Racquet Club Road, Suite 312
Weston, FL 33326</t>
  </si>
  <si>
    <t>Kathleen Ramsay, Town Manager
Town of Middlebury
77 Main St
Middlebury, VT 05753
kramsay@townofmiddlebury.org</t>
  </si>
  <si>
    <t>Town of Middlebury
77 Main St
Middlebury, VT 05753
kramsay@townofmiddlebury.org
(802)458-8001</t>
  </si>
  <si>
    <t>Town of Middlebury
77 Main St
Middlebury, VT 05753</t>
  </si>
  <si>
    <t>Town of Monkton
PO Box 12
Monkton, VT 05469</t>
  </si>
  <si>
    <t>Town of Shoreham</t>
  </si>
  <si>
    <t xml:space="preserve">Town Hall Theater
P.O. Box 128
Middlebury, VT 05753
lisa@townhalltheater.org
(802)388-1436
</t>
  </si>
  <si>
    <t>Friends of the Vergennes Opera House
PO Box 88
Vergennes, VT 05491
info@vergennesoperahouse.org
(802)877-6737</t>
  </si>
  <si>
    <t>Vermont Livestock Slaugter &amp; Processing
76 Depot Rd
vermontmeat@gmail.com
802-877-3421</t>
  </si>
  <si>
    <t>Summit Properties
7 Aspen Drive, Suite 1
South Burlington, VT 05403
zdavisson@summitpmg.com
802-846-5430</t>
  </si>
  <si>
    <t>Project Principals:</t>
  </si>
  <si>
    <t>Name, Address, Contact Info</t>
  </si>
  <si>
    <t>Linda January
Executive Director
150 Weybridge St
Middlebury, VT 05753
linda@ottercreekcc.org
802-388-9688</t>
  </si>
  <si>
    <t>Lindsey Berk
Executive Director
8 Rossiter St, Brandon, VT 05733
lindsey@acornvt.org
802-382-0401</t>
  </si>
  <si>
    <t xml:space="preserve">George Clair, President &amp; CEO
Dubois Dairy Group
303 Racquet Club Road, Suite 312
Weston, FL 33326
georgeclair@duboisdairy.com
(917)299-5480
</t>
  </si>
  <si>
    <t>Dana Hart
Library Director
75 Main St
Middlebury, VT 05753
dana.hart@ilsleypubliclibrary.org
(802)388-4098</t>
  </si>
  <si>
    <t>Emalee Cherington
DPW-Director of Planning
77 Main St
Middlebury, VT 05753
echerington@townofmiddlebury.org
(802)388-4045</t>
  </si>
  <si>
    <t>Stan Wilbur, Town Administrator
PO Box 12
Monkton, VT 05469
townadministrator@monktonvt.com
(802)453-3828</t>
  </si>
  <si>
    <t>Steve Goodrich, Chair
Shoreham Select Board
297 Main St
Shoreham, VT 05770
(802)897-5841</t>
  </si>
  <si>
    <t>Lisa Mitchell, Executive Director
Town Hall Theater
P.O. Box 128
Middlebury, Vt 05753
lisa@townhalltheater.org
(802)388-1436</t>
  </si>
  <si>
    <t xml:space="preserve">Susan Schaefer, Treasurer
PO Box 88
Vergennes, VT 05491
sus.schaefer@me.com
(802)877-3609
</t>
  </si>
  <si>
    <t>Sarah Wilson, Project Development Assistant
Biological Capital
3264 Larimer St, Unit D
Denver, CO 80205
swilson@biologicalcapital.com
(907) 980-2526</t>
  </si>
  <si>
    <t>Zeke Davisson. COO
Summit Properties
7 Aspen Drive, Suite 1
South Burlington, VT 05403
zdavisson@summitpmg.com
802-846-5430</t>
  </si>
  <si>
    <t>Project Description:</t>
  </si>
  <si>
    <t xml:space="preserve">Description </t>
  </si>
  <si>
    <t xml:space="preserve">The Community Child Care Expansion Project is a cooperative effort of families, Otter Creek Child Center, College Street Children’s Center, Middlebury College, the Early Care and Learning Partnership, Champlain Valley Early Head Start, Let’s Grow Kids, Building Bright Futures, area employers, educational institutions, and towns. It is a response to a decade-long concern by families and employers about the lack of high-quality affordable care. This project addresses an urgent need for infant and preschool-age childcare in our community and will provide an important boost to the local economy. 
</t>
  </si>
  <si>
    <t>ACORN plans build a zero-carbon food hub in Middlebury, the seat of the Champlain Valley’s robust agricultural region. The Champlain Valley Food Hub will be a centralized digital and physical space that facilitates the sales, aggregation, and distribution of locally produced food products to local wholesale markets and metropolitan markets. The Food Hub will have cold and dry storage capacity, serve as an address for freight deliveries for remote farms, and serve as a distribution space for ACORN’s Farmacy Food is Medicine program as well as create other aggregated CSA opportunities. The Food Hub may also include space for a commercial kitchen for new and emerging food businesses.</t>
  </si>
  <si>
    <t xml:space="preserve">Dubois Dairy Products (DDP) is engaged in assembling the assets needed to develop a successful dairy processing plant for specialty milk products such as conventional and organic cow milk, goat, and sheep milk into high-grade milk powders. DDP is in negotiation with farmers, investors, engineering experts and strategic partners to  build a state-of-the-art facility and a dairy company with exports of 20,000 metric tons of milk powder-based products per annum. The total capital investment in the project is estimated to be $125 million for the development of phase one. Phase two and three expansion stages are forecasted at $30 million, which will include capacity increases and UHT production capabilities. </t>
  </si>
  <si>
    <t xml:space="preserve">Ilsley Public Library is an essential public facility, providing people with free access to diverse informational and recreational books and media, high-speed internet, community gathering spaces, and other crucial resources The Library also  often serves as a safe and welcoming lifeline for underserved populations in both Middlebury and surrounding towns. Unfortunately, the Library's facilities are in a state of serious disrepair and in desperate need of renovation and expansion. The current building is unsafe and inaccessible and has multiple failing mechanical systems. The plans for addressing the Library's facilities needs include adding 6,000 square feet, doubling the space for children in the library and allowing for new spaces designed to meet our community's current demands: conference room, community living room,  specifically-designed for children's programming space, and a family restroom. Quiet study and co-working spaces will be expanded, staff and storage spaces will be expanded and reconfigured, and a new shelving plan for the collection will increase accessibility. Efficient HVAC systems will reduce the town's reliance on fossil fuels. Most importantly, the building will be safe, welcoming, and flexible enough to accommodate shifting programmatic needs in the future.  </t>
  </si>
  <si>
    <t>The Town of Middlebury is proposing to make improvements to the intersection of Court Street (TH #1), Monroe Street (TH #21) and Charles Avenue (TH #46). The improvements involve the re-alignment of the Charles Avenue approach to Court Street to create a new four-way signalized intersection with Monroe Street. The new configuration would better support pedestrians and bicyclists and improve traffic flow.</t>
  </si>
  <si>
    <t>he Middlebury Water Department Water System (WSID 5004) is supplied by three wells located about 3 miles east of the Town center. Water storage is currently provided by a two-cell 1.5-million-gallon (mg) storage tank on Chipman Hill, constructed in 1978. The system serves a year-round population of approximately 6000 with an additional 2500 college students during the school year. The Town maintains 2300 water service connections- both residential and commercial. Water customers are a mixture of residential, commercial, and industrial types. The system's largest user is Agri-mark- the Northeast's premier dairy farmer cooperative. Middlebury College is also a large user, with 156 accounts utilizing approximately 
A hydraulic study that was performed in 2018, determined that the storage available for the Town water supply was inadequate to support the growing population and fire flow capabilities. The report provided recommendations to increase storage to better serve the community.
The proposed concrete water storage tank would be located adjacent to the existing storage on Chipman Hill. It would consist of a 1.3 mg pre-cast, pre-stressed concrete water tank. The proposed storage tank would allow for increased fire flow capabilities in addition to future average daily demands, better serving the population.</t>
  </si>
  <si>
    <t xml:space="preserve">The Middlebury Wastewater Treatment Facility (WWTF) was built in 1999 as a new facility on Industrial Park Road. WWTFs are required by their NPDES (National Pollution Discharge Elimination Survey) Permit to conduct an evaluation of the condition of the facility every twenty years. The study that was completed for the town includes a 20-year facility evaluation in addition to planning needed for the next 20 years. The study culminated in a preliminary engineering report (PER) determined that although the capacity of the plant is adequate for the next twenty-year permit cycle, some equipment requires replacement due to age, wear, corrosion, and obsolescence. 
The current treatment process at the WWTF utilizes sequential batch reactors (SBRs), ultra-violet (UV) disinfection and high-temperature lime stabilization for biosolids. The PER recommended that the facility add primary treatment, convert the SBRs to a four-stage anoxic/oxic biological process, replace the UV disinfection with chlorine disinfection and replace the lime pasteurization process for biosolids with an anaerobic digestion facility. The proposed facility will utilize energy created in the anaerobic digestion process to offset energy requirements of the facility. </t>
  </si>
  <si>
    <t>The Old Monkton Town Hall located at 280 Monkton Ridge, VT is a Greek Revival style building, constructed in 1859. It was listed on the National Register of Historic Places in 1978. For many years it was the community's governmental center, and the site of town meetings, it has been many things to the community including a library and town hall, and is now used by the Monkton Museum and Historical Society.  The Town was going to sell the building, but voters decided to delay the sale and allow the Monkton Museum &amp; Historical Society (MMHS)  time to generate a rehbilitation proposal. A communty discussion was held and a Preservation Trust of VT grant funded an architectural assessment. The Town owns the building and the MMHS will partner with the Select Board to develop uses, restoration strategies and pursue funding opportuntites.</t>
  </si>
  <si>
    <t xml:space="preserve">A plan to develop the Farnham property as a mixed-income housing and mixed-use area.
</t>
  </si>
  <si>
    <t xml:space="preserve">Town Hall Theater is a non-profit multi-disciplinary theater and historic landmark in Middlebury, Vermont. Our mission is to contribute to a thriving community in Addison County by presenting a diverse array of high-quality arts programming that educates, entertains, and inspires. As a regional home for the arts, THT presents more than 165 events per year, plus all-ages education offerings. THT utilizes its 232-seat theater and main stage, gallery, and studio space to the fullest extent possible – but expansion is long overdue. As early as summer of 2023, THT will break ground to create a new three-story wing -- transforming our theater into a thriving, downtown performing arts and community center. This project solves the need for essential spaces and aligns with Middlebury’s downtown master plan to further develop an arts and culture hub. It multiplies THT’s community and economic impact, as well as ensures our non-profit organization’s long-term sustainability. </t>
  </si>
  <si>
    <t xml:space="preserve">The Friends of the Vergennes Opera House (FVOH) is a 501(c)(3) non-profit organization. An all-volunteer Board of Directors manages the Opera House located on the second floor of the city hall building owned by the city of Vergennes. The Vergennes Opera House was built in 1897 as a city hall (first floor) and performance and community gathering space (second floor). By the late 1960s, the second-floor community space was suffering from neglect and by 1974, it was shuttered and ignored. For close to 25 years, serious deterioration continued, leaving the space unsafe and unusable.  The All-Access project contemplates the creation of an ADA compliant elevator tower to service both the lower level of the City Hall as well as the second story Opera House space. The project also includes necessary landscape improvements to create public access to the elevator tower from Main St, within the existing alleyway between City Hall and St. Paul’s Episcopal Church. Additionally, the project will include a phase of improvements to make the stage and green room levels ADA compliant, providing respectful and convenient access for performers as well as attendees to all areas of the building.
 </t>
  </si>
  <si>
    <t xml:space="preserve">With 50 years in business, Vermont Livestock Slaughter &amp; Processing (VLSP) connects hundreds of farmers in Vermont and the Northeast with the individuals, families, schools, and businesses they supply. Demand for high-quality, sustainable, humanely-raised meat rises year over year, but regional processing continues to bottleneck the agricultural economy. While demand for our services rises, we are limited by aging equipment and facilities. Meanwhile, new equipment and processing tools enable small- and medium-sized processors to operate more safely, efficiently, and humanely – increasing throughput and quality substantially. 
 </t>
  </si>
  <si>
    <t>The Summit Middlebury development is a 200+ unit new construction, mixed-income, highly energy efficient community in Middlebury, Vermont. The community will have mixed housing types, including subsidized for sale condos/townhomes, modest market rate for sale condos/townhomes, rental units offered at modest market rates, rental units targeting low-income families earning less than 60% of area median income (AMI), and rental units targeting very low-income families earning less than 30% of AMI and homeless and at-risk families and individuals. The development represents an innovative partnership between Summit Properties, a leading affordable housing developer and manager in Vermont, and Middlebury College, the largest employer in Addison County. In collaboration with Summit Properties, Middlebury College purchased the site in the spring of 2022 and immediately entered an Option Agreement with Summit, the terms of which subsidize the development of affordable and workforce housing through a reduced per lot acquisition price. Middlebury College does not retain any right to place any units directly with its employees; the intent of the agreement is instead to increase the housing stock in the Town of Middlebury at all affordability levels. The community will include numerous amenities, including community gardens, ample green space and pocket parks, a village green, a playground, a dog park, and nature paths within the community with connectivity to Middlebury's iconic recreational trail networks. The surrounding wetlands and buffers provide a unique natural setting with ample opportunity for conservation. The community is targeted to accomplish the Town of Middlebury's housing goals as stated in the 2017 Town Plan, namely: (i) encourage a variety of housing opportunities, (ii) utilize smart growth principles, (iii) encourage modestly priced, well-built, sustainable housing that is affordable for moderate-income buyers, and (iv) make housing more sustainable, healthy, and efficient.</t>
  </si>
  <si>
    <t>Score 1-5, with 5 being best</t>
  </si>
  <si>
    <t xml:space="preserve">PROJECT PURPOSE AND BENEFITS: </t>
  </si>
  <si>
    <t>The degree to which the project builds capacity within the region for improved regional development/economic development/community development, including: advancing workforce development; expanding entrepreneurship efforts; supporting or enhancing existing business clusters within the region. (Other economic/community development project types are welcome, but these will score the highest for this criteria.)</t>
  </si>
  <si>
    <t xml:space="preserve">PROJECT TIMELINE, MILESTONES, AND STATUS: </t>
  </si>
  <si>
    <t>The degree to which the project is prepared to get underway, including factors such as site control, engineering and design; permitting, and funding identification and commitment.</t>
  </si>
  <si>
    <t xml:space="preserve">PROJECT PRINCIPAL EXPERIENCE: </t>
  </si>
  <si>
    <t xml:space="preserve">The degree to which project principals have successfully executed previous projects, managed grant funds or developed successful business models. </t>
  </si>
  <si>
    <t xml:space="preserve">PROJECT SUPPORT AND REGIONAL NEED:  </t>
  </si>
  <si>
    <t>The degree to which the project is consistent with identified goals and strategies in local and regional plans, advances regional needs identified in reports, plans and public forums, and has community support and engagement.</t>
  </si>
  <si>
    <t xml:space="preserve">PROJECT COST, IDENTIFIED AND COMMITED FUNDS/FINANCING, AND FUNDING GAP: </t>
  </si>
  <si>
    <t xml:space="preserve">Degree to which information includes total project cost, a simple sources and uses chart, description of the amount of funds/financing that have been identified and a clear status of the funds (Received, committed, applied for, identified, etc.), the dates of receipt, commitment, application, expected distribution, etc, and clearly identifies any funding gap. </t>
  </si>
  <si>
    <t>The degree to which the project is compatible with the requirements and goals of available funding sources (NBRC, EDA, CDBG, USDA etc.)</t>
  </si>
  <si>
    <t xml:space="preserve">JOB CREATION: </t>
  </si>
  <si>
    <t>Scoring: 
5: 51+
4: 21-50
3: 11-20
2: 1-10
1: &lt;1</t>
  </si>
  <si>
    <t xml:space="preserve">Number of full time jobs directly created or retained by project. </t>
  </si>
  <si>
    <t>Scoring: 1-5 with 5 being best</t>
  </si>
  <si>
    <t>Quality of benefits and overall benefits package to accompany jobs to be created/retained</t>
  </si>
  <si>
    <t xml:space="preserve">Scoring:
5: 11% or more above median wage for the region
4: Between 0-10% above median wage for the region
3: At median wage for the region
2: Between 0-10% below median wage for the region
1. 11% or more below median wage for the region
</t>
  </si>
  <si>
    <t xml:space="preserve">Wages compared to region:         
5: $58,708 +      
4: $52,891-$58,707
3: $52,890  
2.$47,072 -$52,889
1. Under $47,072                                              </t>
  </si>
  <si>
    <t xml:space="preserve">  </t>
  </si>
  <si>
    <t>TOTAL SCORE</t>
  </si>
  <si>
    <t>PRIORITY</t>
  </si>
  <si>
    <t>Addison County Regional Priority Project List Scoring and Prioritization Summary</t>
  </si>
  <si>
    <t>Final</t>
  </si>
  <si>
    <t>Project</t>
  </si>
  <si>
    <t>Scores</t>
  </si>
  <si>
    <t>PriorityBased</t>
  </si>
  <si>
    <t>Prioritization</t>
  </si>
  <si>
    <t>Adam</t>
  </si>
  <si>
    <t>John</t>
  </si>
  <si>
    <t>Phil</t>
  </si>
  <si>
    <t>Fred</t>
  </si>
  <si>
    <t>Avg</t>
  </si>
  <si>
    <t>On Points</t>
  </si>
  <si>
    <t>AquaViTea</t>
  </si>
  <si>
    <t>CVFood Hub</t>
  </si>
  <si>
    <t>EcoGlobal</t>
  </si>
  <si>
    <t>GSL-Vergennes</t>
  </si>
  <si>
    <t>LCMM</t>
  </si>
  <si>
    <t>OC Child Care</t>
  </si>
  <si>
    <t>Purpose Energy</t>
  </si>
  <si>
    <t>Salisbury</t>
  </si>
  <si>
    <t>Shoreham</t>
  </si>
  <si>
    <t>VLS&amp;P</t>
  </si>
  <si>
    <t>PRIORITY SCORING</t>
  </si>
  <si>
    <t>ADDISON COUNTY REGIONAL PRIORITY PROJECT LIST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</si>
</sst>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b/>
      <sz val="10"/>
      <color theme="1"/>
      <name val="Calibri"/>
      <family val="2"/>
      <scheme val="minor"/>
    </font>
    <font>
      <sz val="12"/>
      <color theme="1"/>
      <name val="Calibri"/>
      <family val="2"/>
      <scheme val="minor"/>
    </font>
    <font>
      <sz val="10"/>
      <color rgb="FF000000"/>
      <name val="Calibri"/>
      <family val="2"/>
    </font>
    <font>
      <sz val="9"/>
      <color indexed="81"/>
      <name val="Tahoma"/>
      <family val="2"/>
    </font>
    <font>
      <b/>
      <sz val="9"/>
      <color indexed="81"/>
      <name val="Tahoma"/>
      <family val="2"/>
    </font>
    <font>
      <b/>
      <sz val="20"/>
      <color theme="1"/>
      <name val="Calibri"/>
      <family val="2"/>
      <scheme val="minor"/>
    </font>
  </fonts>
  <fills count="11">
    <fill>
      <patternFill patternType="none"/>
    </fill>
    <fill>
      <patternFill patternType="gray125"/>
    </fill>
    <fill>
      <patternFill patternType="solid">
        <fgColor theme="6"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0" tint="-0.499984740745262"/>
        <bgColor indexed="64"/>
      </patternFill>
    </fill>
    <fill>
      <patternFill patternType="solid">
        <fgColor rgb="FFFFFF00"/>
        <bgColor rgb="FF000000"/>
      </patternFill>
    </fill>
    <fill>
      <patternFill patternType="solid">
        <fgColor theme="4" tint="0.79998168889431442"/>
        <bgColor indexed="64"/>
      </patternFill>
    </fill>
    <fill>
      <patternFill patternType="solid">
        <fgColor rgb="FFFFC000"/>
        <bgColor indexed="64"/>
      </patternFill>
    </fill>
  </fills>
  <borders count="59">
    <border>
      <left/>
      <right/>
      <top/>
      <bottom/>
      <diagonal/>
    </border>
    <border>
      <left style="thin">
        <color auto="1"/>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ck">
        <color auto="1"/>
      </bottom>
      <diagonal/>
    </border>
    <border>
      <left style="thin">
        <color auto="1"/>
      </left>
      <right/>
      <top style="thick">
        <color auto="1"/>
      </top>
      <bottom/>
      <diagonal/>
    </border>
    <border>
      <left style="thin">
        <color indexed="64"/>
      </left>
      <right/>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top/>
      <bottom style="medium">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thick">
        <color auto="1"/>
      </bottom>
      <diagonal/>
    </border>
    <border>
      <left style="medium">
        <color auto="1"/>
      </left>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thick">
        <color auto="1"/>
      </bottom>
      <diagonal/>
    </border>
    <border>
      <left style="thin">
        <color auto="1"/>
      </left>
      <right style="medium">
        <color auto="1"/>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right style="thick">
        <color auto="1"/>
      </right>
      <top style="thin">
        <color auto="1"/>
      </top>
      <bottom style="thin">
        <color auto="1"/>
      </bottom>
      <diagonal/>
    </border>
    <border>
      <left style="medium">
        <color auto="1"/>
      </left>
      <right/>
      <top style="thick">
        <color auto="1"/>
      </top>
      <bottom/>
      <diagonal/>
    </border>
    <border>
      <left/>
      <right style="medium">
        <color auto="1"/>
      </right>
      <top style="thick">
        <color auto="1"/>
      </top>
      <bottom/>
      <diagonal/>
    </border>
    <border>
      <left/>
      <right style="medium">
        <color auto="1"/>
      </right>
      <top style="thin">
        <color indexed="64"/>
      </top>
      <bottom style="thin">
        <color indexed="64"/>
      </bottom>
      <diagonal/>
    </border>
    <border>
      <left style="thin">
        <color indexed="64"/>
      </left>
      <right style="medium">
        <color auto="1"/>
      </right>
      <top style="thin">
        <color indexed="64"/>
      </top>
      <bottom style="thin">
        <color indexed="64"/>
      </bottom>
      <diagonal/>
    </border>
    <border>
      <left/>
      <right style="medium">
        <color auto="1"/>
      </right>
      <top/>
      <bottom/>
      <diagonal/>
    </border>
    <border>
      <left style="thick">
        <color auto="1"/>
      </left>
      <right/>
      <top/>
      <bottom style="thin">
        <color indexed="64"/>
      </bottom>
      <diagonal/>
    </border>
    <border>
      <left/>
      <right/>
      <top style="medium">
        <color auto="1"/>
      </top>
      <bottom style="medium">
        <color auto="1"/>
      </bottom>
      <diagonal/>
    </border>
    <border>
      <left style="medium">
        <color indexed="64"/>
      </left>
      <right style="thin">
        <color indexed="64"/>
      </right>
      <top style="thin">
        <color indexed="64"/>
      </top>
      <bottom/>
      <diagonal/>
    </border>
    <border>
      <left style="thick">
        <color auto="1"/>
      </left>
      <right/>
      <top style="medium">
        <color auto="1"/>
      </top>
      <bottom style="medium">
        <color auto="1"/>
      </bottom>
      <diagonal/>
    </border>
    <border>
      <left/>
      <right style="medium">
        <color indexed="64"/>
      </right>
      <top style="medium">
        <color auto="1"/>
      </top>
      <bottom style="medium">
        <color auto="1"/>
      </bottom>
      <diagonal/>
    </border>
    <border>
      <left style="medium">
        <color indexed="64"/>
      </left>
      <right style="thin">
        <color indexed="64"/>
      </right>
      <top style="medium">
        <color auto="1"/>
      </top>
      <bottom style="medium">
        <color auto="1"/>
      </bottom>
      <diagonal/>
    </border>
    <border>
      <left style="medium">
        <color indexed="64"/>
      </left>
      <right style="medium">
        <color auto="1"/>
      </right>
      <top style="medium">
        <color auto="1"/>
      </top>
      <bottom style="medium">
        <color auto="1"/>
      </bottom>
      <diagonal/>
    </border>
    <border>
      <left/>
      <right style="thin">
        <color indexed="64"/>
      </right>
      <top style="medium">
        <color auto="1"/>
      </top>
      <bottom style="medium">
        <color auto="1"/>
      </bottom>
      <diagonal/>
    </border>
    <border>
      <left style="medium">
        <color auto="1"/>
      </left>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thin">
        <color indexed="64"/>
      </left>
      <right/>
      <top style="medium">
        <color auto="1"/>
      </top>
      <bottom style="medium">
        <color auto="1"/>
      </bottom>
      <diagonal/>
    </border>
  </borders>
  <cellStyleXfs count="1">
    <xf numFmtId="0" fontId="0" fillId="0" borderId="0"/>
  </cellStyleXfs>
  <cellXfs count="203">
    <xf numFmtId="0" fontId="0" fillId="0" borderId="0" xfId="0"/>
    <xf numFmtId="0" fontId="4" fillId="0" borderId="0" xfId="0" applyFont="1"/>
    <xf numFmtId="164" fontId="5" fillId="0" borderId="2" xfId="0" applyNumberFormat="1" applyFont="1" applyBorder="1" applyAlignment="1">
      <alignment horizontal="center" vertical="center"/>
    </xf>
    <xf numFmtId="0" fontId="1" fillId="0" borderId="2" xfId="0" applyFont="1" applyBorder="1" applyAlignment="1">
      <alignment horizontal="left" vertical="center" wrapText="1"/>
    </xf>
    <xf numFmtId="164" fontId="1" fillId="0" borderId="2" xfId="0" applyNumberFormat="1" applyFont="1" applyBorder="1" applyAlignment="1">
      <alignment horizontal="center" vertical="center" wrapText="1"/>
    </xf>
    <xf numFmtId="0" fontId="0" fillId="4" borderId="3" xfId="0" applyFill="1" applyBorder="1"/>
    <xf numFmtId="0" fontId="2" fillId="0" borderId="0" xfId="0" applyFont="1"/>
    <xf numFmtId="0" fontId="0" fillId="0" borderId="16" xfId="0" applyBorder="1"/>
    <xf numFmtId="0" fontId="0" fillId="0" borderId="17" xfId="0" applyBorder="1"/>
    <xf numFmtId="0" fontId="0" fillId="0" borderId="19" xfId="0" applyBorder="1"/>
    <xf numFmtId="0" fontId="1" fillId="4" borderId="3" xfId="0" applyFont="1" applyFill="1" applyBorder="1" applyAlignment="1">
      <alignment horizontal="center" vertical="center" wrapText="1"/>
    </xf>
    <xf numFmtId="0" fontId="1" fillId="4" borderId="3" xfId="0" applyFont="1" applyFill="1" applyBorder="1" applyAlignment="1">
      <alignment horizontal="center" vertical="center"/>
    </xf>
    <xf numFmtId="0" fontId="6" fillId="0" borderId="0" xfId="0" applyFont="1" applyAlignment="1">
      <alignment horizontal="center"/>
    </xf>
    <xf numFmtId="0" fontId="7" fillId="0" borderId="22" xfId="0" applyFont="1" applyBorder="1" applyAlignment="1">
      <alignment horizontal="center" vertical="center"/>
    </xf>
    <xf numFmtId="0" fontId="2" fillId="0" borderId="17" xfId="0" applyFont="1" applyBorder="1" applyAlignment="1">
      <alignment horizontal="center"/>
    </xf>
    <xf numFmtId="0" fontId="2" fillId="0" borderId="0" xfId="0" applyFont="1" applyAlignment="1">
      <alignment horizontal="center"/>
    </xf>
    <xf numFmtId="0" fontId="2" fillId="7" borderId="2" xfId="0" applyFont="1" applyFill="1" applyBorder="1" applyAlignment="1">
      <alignment horizontal="center"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4" xfId="0" applyFont="1" applyBorder="1" applyAlignment="1">
      <alignment horizontal="center"/>
    </xf>
    <xf numFmtId="0" fontId="2" fillId="0" borderId="17" xfId="0" applyFont="1" applyBorder="1" applyAlignment="1">
      <alignment horizontal="center" vertical="top"/>
    </xf>
    <xf numFmtId="0" fontId="2" fillId="0" borderId="0" xfId="0" applyFont="1" applyAlignment="1">
      <alignment horizontal="center" vertical="top"/>
    </xf>
    <xf numFmtId="0" fontId="2" fillId="4" borderId="3" xfId="0" applyFont="1" applyFill="1" applyBorder="1" applyAlignment="1">
      <alignment horizontal="center" vertical="top" wrapText="1"/>
    </xf>
    <xf numFmtId="1" fontId="2" fillId="0" borderId="17" xfId="0" applyNumberFormat="1" applyFont="1" applyBorder="1"/>
    <xf numFmtId="1" fontId="2" fillId="4" borderId="2" xfId="0" applyNumberFormat="1" applyFont="1" applyFill="1" applyBorder="1" applyAlignment="1">
      <alignment horizontal="left" vertical="top" wrapText="1"/>
    </xf>
    <xf numFmtId="1" fontId="2" fillId="0" borderId="2" xfId="0" applyNumberFormat="1" applyFont="1" applyBorder="1" applyAlignment="1">
      <alignment horizontal="center" vertical="center"/>
    </xf>
    <xf numFmtId="1" fontId="2" fillId="0" borderId="0" xfId="0" applyNumberFormat="1" applyFont="1"/>
    <xf numFmtId="1" fontId="2" fillId="0" borderId="17" xfId="0" applyNumberFormat="1" applyFont="1" applyBorder="1" applyAlignment="1">
      <alignment horizontal="left" vertical="top"/>
    </xf>
    <xf numFmtId="1" fontId="2" fillId="0" borderId="0" xfId="0" applyNumberFormat="1" applyFont="1" applyAlignment="1">
      <alignment horizontal="left" vertical="top"/>
    </xf>
    <xf numFmtId="1" fontId="2" fillId="0" borderId="2" xfId="0" applyNumberFormat="1" applyFont="1" applyBorder="1" applyAlignment="1">
      <alignment horizontal="center" vertical="center" wrapText="1"/>
    </xf>
    <xf numFmtId="0" fontId="8" fillId="0" borderId="2" xfId="0" applyFont="1" applyBorder="1" applyAlignment="1">
      <alignment horizontal="center" wrapText="1"/>
    </xf>
    <xf numFmtId="1" fontId="2" fillId="4" borderId="2" xfId="0" applyNumberFormat="1" applyFont="1" applyFill="1" applyBorder="1" applyAlignment="1">
      <alignment horizontal="center" vertical="center"/>
    </xf>
    <xf numFmtId="0" fontId="2" fillId="6" borderId="2" xfId="0" applyFont="1" applyFill="1" applyBorder="1" applyAlignment="1">
      <alignment horizontal="center" vertical="center"/>
    </xf>
    <xf numFmtId="1" fontId="0" fillId="4" borderId="2" xfId="0" applyNumberFormat="1" applyFill="1" applyBorder="1" applyAlignment="1">
      <alignment horizontal="left" vertical="top" wrapText="1"/>
    </xf>
    <xf numFmtId="0" fontId="4" fillId="4" borderId="0" xfId="0" applyFont="1" applyFill="1"/>
    <xf numFmtId="1" fontId="2" fillId="4" borderId="0" xfId="0" applyNumberFormat="1" applyFont="1" applyFill="1"/>
    <xf numFmtId="1" fontId="2" fillId="4" borderId="0" xfId="0" applyNumberFormat="1" applyFont="1" applyFill="1" applyAlignment="1">
      <alignment horizontal="left" vertical="top"/>
    </xf>
    <xf numFmtId="0" fontId="0" fillId="4" borderId="0" xfId="0" applyFill="1"/>
    <xf numFmtId="0" fontId="10" fillId="8" borderId="2" xfId="0" applyFont="1" applyFill="1" applyBorder="1" applyAlignment="1">
      <alignment horizontal="center" vertical="center"/>
    </xf>
    <xf numFmtId="0" fontId="10" fillId="8" borderId="5" xfId="0" applyFont="1" applyFill="1" applyBorder="1" applyAlignment="1">
      <alignment horizontal="center" vertical="center"/>
    </xf>
    <xf numFmtId="0" fontId="0" fillId="0" borderId="0" xfId="0" applyAlignment="1">
      <alignment horizontal="center"/>
    </xf>
    <xf numFmtId="2" fontId="0" fillId="0" borderId="0" xfId="0" applyNumberFormat="1" applyAlignment="1">
      <alignment horizontal="center"/>
    </xf>
    <xf numFmtId="0" fontId="0" fillId="0" borderId="20" xfId="0" applyBorder="1" applyAlignment="1">
      <alignment horizontal="center"/>
    </xf>
    <xf numFmtId="0" fontId="0" fillId="0" borderId="26" xfId="0" applyBorder="1"/>
    <xf numFmtId="0" fontId="0" fillId="0" borderId="27" xfId="0" applyBorder="1" applyAlignment="1">
      <alignment horizontal="center"/>
    </xf>
    <xf numFmtId="2" fontId="0" fillId="0" borderId="27" xfId="0" applyNumberFormat="1" applyBorder="1" applyAlignment="1">
      <alignment horizontal="center"/>
    </xf>
    <xf numFmtId="0" fontId="1" fillId="0" borderId="19" xfId="0" applyFont="1" applyBorder="1"/>
    <xf numFmtId="0" fontId="1" fillId="0" borderId="20" xfId="0" applyFont="1" applyBorder="1"/>
    <xf numFmtId="0" fontId="0" fillId="0" borderId="33" xfId="0" applyBorder="1" applyAlignment="1">
      <alignment horizontal="center"/>
    </xf>
    <xf numFmtId="0" fontId="0" fillId="0" borderId="34" xfId="0" applyBorder="1" applyAlignment="1">
      <alignment horizontal="center"/>
    </xf>
    <xf numFmtId="0" fontId="1" fillId="0" borderId="0" xfId="0" applyFont="1" applyAlignment="1">
      <alignment horizontal="center"/>
    </xf>
    <xf numFmtId="0" fontId="1" fillId="0" borderId="35" xfId="0" applyFont="1" applyBorder="1" applyAlignment="1">
      <alignment horizontal="center"/>
    </xf>
    <xf numFmtId="0" fontId="1" fillId="0" borderId="7" xfId="0" applyFont="1" applyBorder="1" applyAlignment="1">
      <alignment horizontal="center"/>
    </xf>
    <xf numFmtId="2" fontId="0" fillId="0" borderId="1" xfId="0" applyNumberFormat="1" applyBorder="1" applyAlignment="1">
      <alignment horizontal="center"/>
    </xf>
    <xf numFmtId="2" fontId="0" fillId="0" borderId="25" xfId="0" applyNumberFormat="1" applyBorder="1" applyAlignment="1">
      <alignment horizontal="center"/>
    </xf>
    <xf numFmtId="0" fontId="1" fillId="0" borderId="38" xfId="0" applyFont="1" applyBorder="1"/>
    <xf numFmtId="0" fontId="1" fillId="0" borderId="36" xfId="0" applyFont="1" applyBorder="1"/>
    <xf numFmtId="1" fontId="0" fillId="0" borderId="36" xfId="0" applyNumberFormat="1" applyBorder="1" applyAlignment="1">
      <alignment horizontal="center"/>
    </xf>
    <xf numFmtId="0" fontId="1" fillId="0" borderId="2" xfId="0" applyFont="1" applyBorder="1" applyAlignment="1">
      <alignment horizontal="center"/>
    </xf>
    <xf numFmtId="1" fontId="0" fillId="0" borderId="40" xfId="0" applyNumberFormat="1" applyBorder="1" applyAlignment="1">
      <alignment horizontal="center"/>
    </xf>
    <xf numFmtId="1" fontId="0" fillId="6" borderId="36" xfId="0" applyNumberFormat="1" applyFill="1" applyBorder="1" applyAlignment="1">
      <alignment horizontal="center"/>
    </xf>
    <xf numFmtId="0" fontId="0" fillId="6" borderId="20" xfId="0" applyFill="1" applyBorder="1" applyAlignment="1">
      <alignment horizontal="center"/>
    </xf>
    <xf numFmtId="1" fontId="0" fillId="6" borderId="37" xfId="0" applyNumberFormat="1" applyFill="1" applyBorder="1" applyAlignment="1">
      <alignment horizontal="center"/>
    </xf>
    <xf numFmtId="0" fontId="0" fillId="6" borderId="28" xfId="0" applyFill="1" applyBorder="1" applyAlignment="1">
      <alignment horizontal="center"/>
    </xf>
    <xf numFmtId="0" fontId="7" fillId="0" borderId="2" xfId="0" applyFont="1" applyBorder="1" applyAlignment="1">
      <alignment horizontal="center" wrapText="1"/>
    </xf>
    <xf numFmtId="0" fontId="7" fillId="6" borderId="23" xfId="0" applyFont="1" applyFill="1" applyBorder="1" applyAlignment="1">
      <alignment horizontal="center" vertical="center"/>
    </xf>
    <xf numFmtId="0" fontId="0" fillId="9" borderId="2" xfId="0" applyFill="1" applyBorder="1" applyAlignment="1">
      <alignment horizontal="center" vertical="center" wrapText="1"/>
    </xf>
    <xf numFmtId="0" fontId="0" fillId="9" borderId="6" xfId="0" applyFill="1" applyBorder="1" applyAlignment="1">
      <alignment horizontal="center" vertical="center" wrapText="1"/>
    </xf>
    <xf numFmtId="0" fontId="1" fillId="9" borderId="3"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3" fillId="10" borderId="0" xfId="0" applyFont="1" applyFill="1" applyAlignment="1">
      <alignment horizontal="center"/>
    </xf>
    <xf numFmtId="1" fontId="9" fillId="4" borderId="3" xfId="0" applyNumberFormat="1" applyFont="1" applyFill="1" applyBorder="1" applyAlignment="1">
      <alignment horizontal="left" vertical="top" wrapText="1"/>
    </xf>
    <xf numFmtId="1" fontId="9" fillId="4" borderId="4" xfId="0" applyNumberFormat="1" applyFont="1" applyFill="1" applyBorder="1" applyAlignment="1">
      <alignment horizontal="left" vertical="top" wrapText="1"/>
    </xf>
    <xf numFmtId="1" fontId="0" fillId="4" borderId="3" xfId="0" applyNumberFormat="1" applyFill="1" applyBorder="1" applyAlignment="1">
      <alignment horizontal="left" vertical="top" wrapText="1"/>
    </xf>
    <xf numFmtId="1" fontId="0" fillId="4" borderId="4" xfId="0" applyNumberFormat="1" applyFill="1" applyBorder="1" applyAlignment="1">
      <alignment horizontal="left" vertical="top" wrapText="1"/>
    </xf>
    <xf numFmtId="1" fontId="3" fillId="4" borderId="3" xfId="0" applyNumberFormat="1" applyFont="1" applyFill="1" applyBorder="1" applyAlignment="1">
      <alignment horizontal="left" vertical="center" wrapText="1"/>
    </xf>
    <xf numFmtId="1" fontId="3" fillId="4" borderId="4" xfId="0" applyNumberFormat="1" applyFont="1" applyFill="1" applyBorder="1" applyAlignment="1">
      <alignment horizontal="left" vertical="center" wrapText="1"/>
    </xf>
    <xf numFmtId="1" fontId="5" fillId="6" borderId="3" xfId="0" applyNumberFormat="1" applyFont="1" applyFill="1" applyBorder="1" applyAlignment="1">
      <alignment horizontal="left" vertical="top" wrapText="1"/>
    </xf>
    <xf numFmtId="1" fontId="5" fillId="6" borderId="4" xfId="0" applyNumberFormat="1" applyFont="1" applyFill="1" applyBorder="1" applyAlignment="1">
      <alignment horizontal="left" vertical="top" wrapText="1"/>
    </xf>
    <xf numFmtId="1" fontId="2" fillId="4" borderId="4" xfId="0" applyNumberFormat="1" applyFont="1" applyFill="1" applyBorder="1" applyAlignment="1">
      <alignment horizontal="left" vertical="top" wrapText="1"/>
    </xf>
    <xf numFmtId="1" fontId="3" fillId="4" borderId="3" xfId="0" applyNumberFormat="1" applyFont="1" applyFill="1" applyBorder="1" applyAlignment="1">
      <alignment horizontal="left" vertical="center"/>
    </xf>
    <xf numFmtId="1" fontId="3" fillId="4" borderId="4" xfId="0" applyNumberFormat="1" applyFont="1" applyFill="1" applyBorder="1" applyAlignment="1">
      <alignment horizontal="left" vertical="center"/>
    </xf>
    <xf numFmtId="1" fontId="2" fillId="4" borderId="3" xfId="0" applyNumberFormat="1" applyFont="1" applyFill="1" applyBorder="1" applyAlignment="1">
      <alignment horizontal="left" vertical="top" wrapText="1"/>
    </xf>
    <xf numFmtId="1" fontId="5" fillId="4" borderId="3" xfId="0" applyNumberFormat="1" applyFont="1" applyFill="1" applyBorder="1" applyAlignment="1">
      <alignment horizontal="left" vertical="center" wrapText="1"/>
    </xf>
    <xf numFmtId="1" fontId="5" fillId="4" borderId="4" xfId="0" applyNumberFormat="1" applyFont="1" applyFill="1" applyBorder="1" applyAlignment="1">
      <alignment horizontal="left" vertical="center" wrapText="1"/>
    </xf>
    <xf numFmtId="1" fontId="9" fillId="4" borderId="3" xfId="0" applyNumberFormat="1" applyFont="1" applyFill="1" applyBorder="1" applyAlignment="1">
      <alignment horizontal="left" vertical="center" wrapText="1"/>
    </xf>
    <xf numFmtId="1" fontId="9" fillId="4" borderId="4" xfId="0" applyNumberFormat="1" applyFont="1" applyFill="1" applyBorder="1" applyAlignment="1">
      <alignment horizontal="left" vertical="center" wrapText="1"/>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4" borderId="5" xfId="0" applyFont="1" applyFill="1" applyBorder="1" applyAlignment="1">
      <alignment horizontal="center" vertical="center" wrapText="1"/>
    </xf>
    <xf numFmtId="1" fontId="7" fillId="0" borderId="3" xfId="0" applyNumberFormat="1" applyFont="1" applyBorder="1" applyAlignment="1">
      <alignment horizontal="left" vertical="center" wrapText="1"/>
    </xf>
    <xf numFmtId="1" fontId="7" fillId="0" borderId="4" xfId="0" applyNumberFormat="1" applyFont="1" applyBorder="1" applyAlignment="1">
      <alignment horizontal="left" vertical="center" wrapText="1"/>
    </xf>
    <xf numFmtId="0" fontId="4" fillId="9" borderId="21"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164" fontId="5" fillId="0" borderId="6" xfId="0" applyNumberFormat="1" applyFont="1" applyBorder="1" applyAlignment="1">
      <alignment horizontal="center" vertical="center"/>
    </xf>
    <xf numFmtId="164" fontId="5" fillId="0" borderId="12" xfId="0" applyNumberFormat="1" applyFont="1" applyBorder="1" applyAlignment="1">
      <alignment horizontal="center" vertic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17" fontId="1" fillId="0" borderId="29" xfId="0" applyNumberFormat="1" applyFont="1" applyBorder="1" applyAlignment="1">
      <alignment horizontal="center"/>
    </xf>
    <xf numFmtId="17" fontId="1" fillId="0" borderId="30" xfId="0" applyNumberFormat="1" applyFont="1" applyBorder="1" applyAlignment="1">
      <alignment horizontal="center"/>
    </xf>
    <xf numFmtId="17" fontId="1" fillId="0" borderId="0" xfId="0" applyNumberFormat="1" applyFont="1" applyAlignment="1">
      <alignment horizontal="center"/>
    </xf>
    <xf numFmtId="17" fontId="1" fillId="0" borderId="20" xfId="0" applyNumberFormat="1" applyFont="1" applyBorder="1" applyAlignment="1">
      <alignment horizontal="center"/>
    </xf>
    <xf numFmtId="0" fontId="1" fillId="0" borderId="31" xfId="0" applyFont="1" applyBorder="1" applyAlignment="1">
      <alignment horizontal="center"/>
    </xf>
    <xf numFmtId="0" fontId="1" fillId="0" borderId="32" xfId="0" applyFont="1" applyBorder="1" applyAlignment="1">
      <alignment horizontal="center"/>
    </xf>
    <xf numFmtId="0" fontId="1" fillId="0" borderId="39" xfId="0" applyFont="1" applyBorder="1" applyAlignment="1">
      <alignment horizontal="center"/>
    </xf>
    <xf numFmtId="0" fontId="1" fillId="0" borderId="35" xfId="0" applyFont="1" applyBorder="1" applyAlignment="1">
      <alignment horizontal="center"/>
    </xf>
    <xf numFmtId="0" fontId="1" fillId="0" borderId="7" xfId="0" applyFont="1" applyBorder="1" applyAlignment="1">
      <alignment horizontal="center"/>
    </xf>
    <xf numFmtId="0" fontId="1" fillId="0" borderId="41" xfId="0" applyFont="1" applyBorder="1" applyAlignment="1">
      <alignment horizontal="center"/>
    </xf>
    <xf numFmtId="0" fontId="2" fillId="7" borderId="4" xfId="0" applyFont="1" applyFill="1" applyBorder="1" applyAlignment="1">
      <alignment horizontal="center" vertical="top" wrapText="1"/>
    </xf>
    <xf numFmtId="0" fontId="8" fillId="0" borderId="4" xfId="0" applyFont="1" applyBorder="1" applyAlignment="1">
      <alignment horizontal="center" wrapText="1"/>
    </xf>
    <xf numFmtId="0" fontId="2" fillId="6" borderId="4" xfId="0" applyFont="1" applyFill="1" applyBorder="1" applyAlignment="1">
      <alignment horizontal="center" vertical="center"/>
    </xf>
    <xf numFmtId="0" fontId="7" fillId="0" borderId="4" xfId="0" applyFont="1" applyBorder="1" applyAlignment="1">
      <alignment horizontal="center" vertical="center"/>
    </xf>
    <xf numFmtId="1" fontId="2" fillId="0" borderId="42" xfId="0" applyNumberFormat="1" applyFont="1" applyBorder="1"/>
    <xf numFmtId="0" fontId="2" fillId="0" borderId="43" xfId="0" applyFont="1" applyBorder="1" applyAlignment="1">
      <alignment horizontal="center"/>
    </xf>
    <xf numFmtId="1" fontId="3" fillId="4" borderId="35" xfId="0" applyNumberFormat="1" applyFont="1" applyFill="1" applyBorder="1" applyAlignment="1">
      <alignment horizontal="left" vertical="center" wrapText="1"/>
    </xf>
    <xf numFmtId="1" fontId="3" fillId="4" borderId="44" xfId="0" applyNumberFormat="1" applyFont="1" applyFill="1" applyBorder="1" applyAlignment="1">
      <alignment horizontal="left" vertical="center" wrapText="1"/>
    </xf>
    <xf numFmtId="1" fontId="9" fillId="4" borderId="35" xfId="0" applyNumberFormat="1" applyFont="1" applyFill="1" applyBorder="1" applyAlignment="1">
      <alignment horizontal="left" vertical="center" wrapText="1"/>
    </xf>
    <xf numFmtId="1" fontId="9" fillId="4" borderId="44" xfId="0" applyNumberFormat="1" applyFont="1" applyFill="1" applyBorder="1" applyAlignment="1">
      <alignment horizontal="left" vertical="center" wrapText="1"/>
    </xf>
    <xf numFmtId="1" fontId="9" fillId="4" borderId="35" xfId="0" applyNumberFormat="1" applyFont="1" applyFill="1" applyBorder="1" applyAlignment="1">
      <alignment horizontal="left" vertical="top" wrapText="1"/>
    </xf>
    <xf numFmtId="1" fontId="2" fillId="4" borderId="44" xfId="0" applyNumberFormat="1" applyFont="1" applyFill="1" applyBorder="1" applyAlignment="1">
      <alignment horizontal="left" vertical="top" wrapText="1"/>
    </xf>
    <xf numFmtId="1" fontId="2" fillId="4" borderId="22" xfId="0" applyNumberFormat="1" applyFont="1" applyFill="1" applyBorder="1" applyAlignment="1">
      <alignment horizontal="left" vertical="top" wrapText="1"/>
    </xf>
    <xf numFmtId="0" fontId="8" fillId="0" borderId="45" xfId="0" applyFont="1" applyBorder="1" applyAlignment="1">
      <alignment horizontal="center" wrapText="1"/>
    </xf>
    <xf numFmtId="0" fontId="4" fillId="4" borderId="33" xfId="0" applyFont="1" applyFill="1" applyBorder="1"/>
    <xf numFmtId="1" fontId="2" fillId="0" borderId="45" xfId="0" applyNumberFormat="1" applyFont="1" applyBorder="1" applyAlignment="1">
      <alignment horizontal="center" vertical="center"/>
    </xf>
    <xf numFmtId="1" fontId="2" fillId="4" borderId="33" xfId="0" applyNumberFormat="1" applyFont="1" applyFill="1" applyBorder="1"/>
    <xf numFmtId="1" fontId="2" fillId="0" borderId="33" xfId="0" applyNumberFormat="1" applyFont="1" applyBorder="1"/>
    <xf numFmtId="0" fontId="2" fillId="0" borderId="46" xfId="0" applyFont="1" applyBorder="1" applyAlignment="1">
      <alignment horizontal="center"/>
    </xf>
    <xf numFmtId="0" fontId="2" fillId="7" borderId="3" xfId="0" applyFont="1" applyFill="1" applyBorder="1" applyAlignment="1">
      <alignment horizontal="center" vertical="top" wrapText="1"/>
    </xf>
    <xf numFmtId="0" fontId="8" fillId="0" borderId="3" xfId="0" applyFont="1" applyBorder="1" applyAlignment="1">
      <alignment horizontal="center" wrapText="1"/>
    </xf>
    <xf numFmtId="0" fontId="2" fillId="6" borderId="3" xfId="0" applyFont="1" applyFill="1" applyBorder="1" applyAlignment="1">
      <alignment horizontal="center" vertical="center"/>
    </xf>
    <xf numFmtId="1" fontId="2" fillId="0" borderId="42" xfId="0" applyNumberFormat="1" applyFont="1" applyBorder="1" applyAlignment="1">
      <alignment horizontal="left" vertical="top"/>
    </xf>
    <xf numFmtId="0" fontId="2" fillId="0" borderId="43" xfId="0" applyFont="1" applyBorder="1" applyAlignment="1">
      <alignment horizontal="center" vertical="top"/>
    </xf>
    <xf numFmtId="1" fontId="6" fillId="4" borderId="35" xfId="0" applyNumberFormat="1" applyFont="1" applyFill="1" applyBorder="1" applyAlignment="1">
      <alignment horizontal="left" vertical="center"/>
    </xf>
    <xf numFmtId="1" fontId="6" fillId="4" borderId="44" xfId="0" applyNumberFormat="1" applyFont="1" applyFill="1" applyBorder="1" applyAlignment="1">
      <alignment horizontal="left" vertical="center"/>
    </xf>
    <xf numFmtId="1" fontId="2" fillId="4" borderId="35" xfId="0" applyNumberFormat="1" applyFont="1" applyFill="1" applyBorder="1" applyAlignment="1">
      <alignment horizontal="left" vertical="top" wrapText="1"/>
    </xf>
    <xf numFmtId="1" fontId="9" fillId="4" borderId="44" xfId="0" applyNumberFormat="1" applyFont="1" applyFill="1" applyBorder="1" applyAlignment="1">
      <alignment horizontal="left" vertical="top" wrapText="1"/>
    </xf>
    <xf numFmtId="1" fontId="2" fillId="0" borderId="45" xfId="0" applyNumberFormat="1" applyFont="1" applyBorder="1" applyAlignment="1">
      <alignment horizontal="center" vertical="center" wrapText="1"/>
    </xf>
    <xf numFmtId="1" fontId="2" fillId="4" borderId="33" xfId="0" applyNumberFormat="1" applyFont="1" applyFill="1" applyBorder="1" applyAlignment="1">
      <alignment horizontal="left" vertical="top"/>
    </xf>
    <xf numFmtId="1" fontId="2" fillId="0" borderId="33" xfId="0" applyNumberFormat="1" applyFont="1" applyBorder="1" applyAlignment="1">
      <alignment horizontal="left" vertical="top"/>
    </xf>
    <xf numFmtId="0" fontId="2" fillId="0" borderId="46" xfId="0" applyFont="1" applyBorder="1" applyAlignment="1">
      <alignment horizontal="center" vertical="top"/>
    </xf>
    <xf numFmtId="1" fontId="2" fillId="4" borderId="22" xfId="0" applyNumberFormat="1" applyFont="1" applyFill="1" applyBorder="1" applyAlignment="1">
      <alignment horizontal="center" vertical="center"/>
    </xf>
    <xf numFmtId="0" fontId="2" fillId="0" borderId="45" xfId="0" applyFont="1" applyBorder="1" applyAlignment="1">
      <alignment horizontal="center" vertical="center"/>
    </xf>
    <xf numFmtId="0" fontId="2" fillId="0" borderId="46" xfId="0" applyFont="1" applyBorder="1"/>
    <xf numFmtId="1" fontId="0" fillId="4" borderId="35" xfId="0" applyNumberFormat="1" applyFill="1" applyBorder="1" applyAlignment="1">
      <alignment horizontal="left" vertical="top" wrapText="1"/>
    </xf>
    <xf numFmtId="1" fontId="0" fillId="4" borderId="44" xfId="0" applyNumberFormat="1" applyFill="1" applyBorder="1" applyAlignment="1">
      <alignment horizontal="left" vertical="top" wrapText="1"/>
    </xf>
    <xf numFmtId="0" fontId="13" fillId="0" borderId="14" xfId="0" applyFont="1" applyBorder="1" applyAlignment="1">
      <alignment horizontal="center" vertical="center"/>
    </xf>
    <xf numFmtId="0" fontId="13" fillId="0" borderId="47" xfId="0" applyFont="1" applyBorder="1" applyAlignment="1">
      <alignment horizontal="center" vertical="center"/>
    </xf>
    <xf numFmtId="1" fontId="2" fillId="0" borderId="40" xfId="0" applyNumberFormat="1" applyFont="1" applyBorder="1" applyAlignment="1">
      <alignment horizontal="center" vertical="center"/>
    </xf>
    <xf numFmtId="0" fontId="2" fillId="6" borderId="9" xfId="0" applyFont="1" applyFill="1" applyBorder="1" applyAlignment="1">
      <alignment horizontal="center" vertical="center"/>
    </xf>
    <xf numFmtId="0" fontId="10" fillId="8" borderId="12" xfId="0" applyFont="1" applyFill="1" applyBorder="1" applyAlignment="1">
      <alignment horizontal="center" vertical="center"/>
    </xf>
    <xf numFmtId="0" fontId="2" fillId="6" borderId="6" xfId="0" applyFont="1" applyFill="1" applyBorder="1" applyAlignment="1">
      <alignment horizontal="center" vertical="center"/>
    </xf>
    <xf numFmtId="1" fontId="2" fillId="4" borderId="6" xfId="0" applyNumberFormat="1" applyFont="1" applyFill="1" applyBorder="1" applyAlignment="1">
      <alignment horizontal="center" vertical="center"/>
    </xf>
    <xf numFmtId="0" fontId="2" fillId="0" borderId="6" xfId="0" applyFont="1" applyBorder="1" applyAlignment="1">
      <alignment horizontal="center" vertical="center"/>
    </xf>
    <xf numFmtId="0" fontId="2" fillId="6" borderId="8" xfId="0" applyFont="1" applyFill="1" applyBorder="1" applyAlignment="1">
      <alignment horizontal="center" vertical="center"/>
    </xf>
    <xf numFmtId="1" fontId="2" fillId="0" borderId="40" xfId="0" applyNumberFormat="1" applyFont="1" applyBorder="1" applyAlignment="1">
      <alignment horizontal="center" vertical="center" wrapText="1"/>
    </xf>
    <xf numFmtId="1" fontId="2" fillId="4" borderId="49" xfId="0" applyNumberFormat="1" applyFont="1" applyFill="1" applyBorder="1" applyAlignment="1">
      <alignment horizontal="center" vertical="center"/>
    </xf>
    <xf numFmtId="0" fontId="2" fillId="0" borderId="40" xfId="0" applyFont="1" applyBorder="1" applyAlignment="1">
      <alignment horizontal="center" vertical="center"/>
    </xf>
    <xf numFmtId="1" fontId="2" fillId="0" borderId="6" xfId="0" applyNumberFormat="1" applyFont="1" applyBorder="1" applyAlignment="1">
      <alignment horizontal="center" vertical="center"/>
    </xf>
    <xf numFmtId="1" fontId="2" fillId="0" borderId="6" xfId="0" applyNumberFormat="1" applyFont="1" applyBorder="1" applyAlignment="1">
      <alignment horizontal="center" vertical="center" wrapText="1"/>
    </xf>
    <xf numFmtId="0" fontId="2" fillId="0" borderId="8" xfId="0" applyFont="1" applyBorder="1" applyAlignment="1">
      <alignment horizontal="center" vertical="center"/>
    </xf>
    <xf numFmtId="0" fontId="7" fillId="2" borderId="50"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2" borderId="51" xfId="0" applyFont="1" applyFill="1" applyBorder="1" applyAlignment="1">
      <alignment horizontal="center" vertical="center" wrapText="1"/>
    </xf>
    <xf numFmtId="1" fontId="7" fillId="4" borderId="52" xfId="0" applyNumberFormat="1" applyFont="1" applyFill="1" applyBorder="1" applyAlignment="1">
      <alignment horizontal="center" vertical="center"/>
    </xf>
    <xf numFmtId="0" fontId="7" fillId="0" borderId="53" xfId="0" applyFont="1" applyBorder="1" applyAlignment="1">
      <alignment horizontal="center" vertical="center"/>
    </xf>
    <xf numFmtId="0" fontId="7" fillId="0" borderId="54" xfId="0" applyFont="1" applyBorder="1" applyAlignment="1">
      <alignment horizontal="center" vertical="center"/>
    </xf>
    <xf numFmtId="0" fontId="7" fillId="0" borderId="52" xfId="0" applyFont="1" applyBorder="1" applyAlignment="1">
      <alignment horizontal="center" vertical="center"/>
    </xf>
    <xf numFmtId="0" fontId="7" fillId="0" borderId="55" xfId="0" applyFont="1" applyBorder="1" applyAlignment="1">
      <alignment horizontal="center" vertical="center"/>
    </xf>
    <xf numFmtId="0" fontId="7" fillId="0" borderId="48" xfId="0" applyFont="1" applyBorder="1" applyAlignment="1">
      <alignment horizontal="center" vertical="center"/>
    </xf>
    <xf numFmtId="0" fontId="7" fillId="0" borderId="56" xfId="0" applyFont="1" applyBorder="1" applyAlignment="1">
      <alignment horizontal="center" vertical="center"/>
    </xf>
    <xf numFmtId="1" fontId="2" fillId="0" borderId="57" xfId="0" applyNumberFormat="1" applyFont="1" applyBorder="1" applyAlignment="1">
      <alignment horizontal="center" vertical="center"/>
    </xf>
    <xf numFmtId="0" fontId="7" fillId="5" borderId="50" xfId="0" applyFont="1" applyFill="1" applyBorder="1" applyAlignment="1">
      <alignment horizontal="center" vertical="center"/>
    </xf>
    <xf numFmtId="0" fontId="7" fillId="5" borderId="48" xfId="0" applyFont="1" applyFill="1" applyBorder="1" applyAlignment="1">
      <alignment horizontal="center" vertical="center"/>
    </xf>
    <xf numFmtId="0" fontId="7" fillId="5" borderId="51" xfId="0" applyFont="1" applyFill="1" applyBorder="1" applyAlignment="1">
      <alignment horizontal="center" vertical="center"/>
    </xf>
    <xf numFmtId="0" fontId="7" fillId="0" borderId="51" xfId="0" applyFont="1" applyBorder="1" applyAlignment="1">
      <alignment horizontal="center" vertical="center"/>
    </xf>
    <xf numFmtId="0" fontId="7" fillId="6" borderId="54" xfId="0" applyFont="1" applyFill="1" applyBorder="1" applyAlignment="1">
      <alignment horizontal="center" vertical="center"/>
    </xf>
    <xf numFmtId="0" fontId="7" fillId="6" borderId="48" xfId="0" applyFont="1" applyFill="1" applyBorder="1" applyAlignment="1">
      <alignment horizontal="center" vertical="center"/>
    </xf>
    <xf numFmtId="1" fontId="7" fillId="4" borderId="56" xfId="0" applyNumberFormat="1" applyFont="1" applyFill="1" applyBorder="1" applyAlignment="1">
      <alignment horizontal="center" vertical="center"/>
    </xf>
    <xf numFmtId="0" fontId="7" fillId="0" borderId="58" xfId="0" applyFont="1" applyBorder="1" applyAlignment="1">
      <alignment horizontal="center" vertical="center"/>
    </xf>
    <xf numFmtId="0" fontId="6" fillId="10" borderId="48" xfId="0" applyFont="1" applyFill="1" applyBorder="1" applyAlignment="1">
      <alignment horizontal="center"/>
    </xf>
    <xf numFmtId="1" fontId="3" fillId="10" borderId="55" xfId="0" applyNumberFormat="1" applyFont="1" applyFill="1" applyBorder="1"/>
    <xf numFmtId="0" fontId="3" fillId="10" borderId="51" xfId="0" applyFont="1" applyFill="1" applyBorder="1" applyAlignment="1">
      <alignment horizontal="center"/>
    </xf>
    <xf numFmtId="0" fontId="3" fillId="10" borderId="48" xfId="0" applyFont="1" applyFill="1" applyBorder="1" applyAlignment="1">
      <alignment horizontal="center"/>
    </xf>
    <xf numFmtId="1" fontId="3" fillId="10" borderId="48" xfId="0" applyNumberFormat="1" applyFont="1" applyFill="1" applyBorder="1"/>
    <xf numFmtId="1" fontId="3" fillId="10" borderId="55" xfId="0" applyNumberFormat="1" applyFont="1" applyFill="1" applyBorder="1" applyAlignment="1">
      <alignment horizontal="left" vertical="top"/>
    </xf>
    <xf numFmtId="0" fontId="3" fillId="10" borderId="51" xfId="0" applyFont="1" applyFill="1" applyBorder="1" applyAlignment="1">
      <alignment horizontal="center" vertical="top"/>
    </xf>
    <xf numFmtId="1" fontId="3" fillId="10" borderId="48" xfId="0" applyNumberFormat="1" applyFont="1" applyFill="1" applyBorder="1" applyAlignment="1">
      <alignment horizontal="left" vertical="top"/>
    </xf>
    <xf numFmtId="0" fontId="3" fillId="10" borderId="48" xfId="0" applyFont="1" applyFill="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jvanhoesen@acrpc.org" id="{A200EC5E-CC50-4C3E-8A8C-59ECA7629496}" userId="S::urn:spo:guest#jvanhoesen@acrpc.org::"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H9" dT="2022-01-25T23:17:21.79" personId="{A200EC5E-CC50-4C3E-8A8C-59ECA7629496}" id="{C0DA3278-4791-488E-87BE-716C42315924}">
    <text>Budget doesn't match claim that workforce development program will be co-developed</text>
  </threadedComment>
  <threadedComment ref="AB10" dT="2022-01-25T23:15:22.39" personId="{A200EC5E-CC50-4C3E-8A8C-59ECA7629496}" id="{5D900D70-C2FE-4F2C-8A20-B65D10357D19}">
    <text>Won't have cash flow until 2023?</text>
  </threadedComment>
  <threadedComment ref="AZ10" dT="2022-01-25T23:21:44.78" personId="{A200EC5E-CC50-4C3E-8A8C-59ECA7629496}" id="{A099D8EA-56F0-45C2-960A-ADDC430EB871}">
    <text>Applications but no money in hand yet?</text>
  </threadedComment>
  <threadedComment ref="BF10" dT="2022-01-25T23:23:11.91" personId="{A200EC5E-CC50-4C3E-8A8C-59ECA7629496}" id="{6E88E21E-54BB-490F-82C5-BF22021D2660}">
    <text>Unknown, no info given</text>
  </threadedComment>
  <threadedComment ref="BF11" dT="2022-01-25T23:23:22.53" personId="{A200EC5E-CC50-4C3E-8A8C-59ECA7629496}" id="{65712CE9-A549-4295-8CD0-5734F6CB7499}">
    <text>Unknown, no info given</text>
  </threadedComment>
  <threadedComment ref="AH12" dT="2022-01-25T23:17:58.82" personId="{A200EC5E-CC50-4C3E-8A8C-59ECA7629496}" id="{E6835BB9-F43C-4B15-9386-D0EB29652AD7}">
    <text>Fairly limited information, not very compelling</text>
  </threadedComment>
  <threadedComment ref="AH13" dT="2022-01-25T23:18:23.46" personId="{A200EC5E-CC50-4C3E-8A8C-59ECA7629496}" id="{C459A39F-BB40-4B1D-B743-98BF4D4097A7}">
    <text>Again, not much elaboration on details. Gap is easy to calculated but not stated</text>
  </threadedComment>
  <threadedComment ref="AB15" dT="2022-01-25T23:16:01.35" personId="{A200EC5E-CC50-4C3E-8A8C-59ECA7629496}" id="{02B17D45-EE28-460D-90F0-005D9F39FE6C}">
    <text>Overall project = &gt; 50 jobs even if less than that in the first year</text>
  </threadedComment>
  <threadedComment ref="AZ15" dT="2022-01-25T23:22:14.37" personId="{A200EC5E-CC50-4C3E-8A8C-59ECA7629496}" id="{C1562E23-9213-449E-871D-8422EEFD3D18}">
    <text>10 new jobs but only 5 are FT</text>
  </threadedComment>
  <threadedComment ref="P16" dT="2022-01-25T23:13:20.90" personId="{A200EC5E-CC50-4C3E-8A8C-59ECA7629496}" id="{0F0EB52B-B369-46E5-9316-8E4C960AB145}">
    <text>Currently part time and no description of benefits</text>
  </threadedComment>
  <threadedComment ref="V16" dT="2022-01-25T23:13:20.90" personId="{A200EC5E-CC50-4C3E-8A8C-59ECA7629496}" id="{8ADDDCB5-E62C-41D3-9C13-77F2313E436C}">
    <text>Currently part time and no description of benefits</text>
  </threadedComment>
  <threadedComment ref="AH16" dT="2022-01-25T23:18:48.37" personId="{A200EC5E-CC50-4C3E-8A8C-59ECA7629496}" id="{1BF0E982-0965-4389-AB12-C3EBBFABB683}">
    <text>Only one 'new' job</text>
  </threadedComment>
  <threadedComment ref="BF16" dT="2022-01-25T23:24:46.44" personId="{A200EC5E-CC50-4C3E-8A8C-59ECA7629496}" id="{4303A07C-6F34-4EE1-BDBC-461FEBED2377}">
    <text>Unknown, no info given</text>
  </threadedComment>
  <threadedComment ref="BL16" dT="2022-01-25T23:26:14.97" personId="{A200EC5E-CC50-4C3E-8A8C-59ECA7629496}" id="{EB7A82A7-BE61-4066-BAC7-B5322510FFC1}">
    <text>Unknown, no info given</text>
  </threadedComment>
  <threadedComment ref="V17" dT="2022-01-25T23:13:49.00" personId="{A200EC5E-CC50-4C3E-8A8C-59ECA7629496}" id="{5D5E81F9-6A7D-412C-BD75-FC97386777CE}">
    <text>Assumed $68,825 as comparison and calculated for full time position</text>
  </threadedComment>
  <threadedComment ref="AH17" dT="2022-01-25T23:19:07.05" personId="{A200EC5E-CC50-4C3E-8A8C-59ECA7629496}" id="{82D3BDFA-7739-4DDC-B4F7-F1D5FA35914A}">
    <text>No information provided</text>
  </threadedComment>
  <threadedComment ref="BF17" dT="2022-01-25T23:24:53.96" personId="{A200EC5E-CC50-4C3E-8A8C-59ECA7629496}" id="{5B6D0476-5B0F-4605-ABB9-F61291F788D6}">
    <text>Unknown, no info given</text>
  </threadedComment>
  <threadedComment ref="BL17" dT="2022-01-25T23:26:24.54" personId="{A200EC5E-CC50-4C3E-8A8C-59ECA7629496}" id="{51794FDB-7862-4D2B-A0C9-027B276E4900}">
    <text>Unknown, no info given</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47EF04-6D71-4F31-AE79-8BF7DD0C1B1A}">
  <dimension ref="A1:CQ20"/>
  <sheetViews>
    <sheetView tabSelected="1" topLeftCell="B2" zoomScale="50" zoomScaleNormal="50" workbookViewId="0">
      <selection activeCell="CT13" sqref="CT13"/>
    </sheetView>
  </sheetViews>
  <sheetFormatPr defaultRowHeight="15" x14ac:dyDescent="0.25"/>
  <cols>
    <col min="1" max="1" width="18.5703125" hidden="1" customWidth="1"/>
    <col min="2" max="2" width="9.5703125" customWidth="1"/>
    <col min="3" max="3" width="16.42578125" customWidth="1"/>
    <col min="4" max="4" width="11.7109375" customWidth="1"/>
    <col min="5" max="5" width="18.5703125" hidden="1" customWidth="1"/>
    <col min="6" max="6" width="40.85546875" hidden="1" customWidth="1"/>
    <col min="7" max="7" width="45.7109375" style="140" customWidth="1"/>
    <col min="8" max="8" width="40.28515625" style="141" customWidth="1"/>
    <col min="9" max="10" width="8.5703125" style="15" hidden="1" customWidth="1"/>
    <col min="11" max="11" width="9" style="15" hidden="1" customWidth="1"/>
    <col min="12" max="12" width="8.140625" style="15" hidden="1" customWidth="1"/>
    <col min="13" max="13" width="45.7109375" style="26" customWidth="1"/>
    <col min="14" max="14" width="21.28515625" style="6" customWidth="1"/>
    <col min="15" max="16" width="8.5703125" style="15" hidden="1" customWidth="1"/>
    <col min="17" max="17" width="9" style="15" hidden="1" customWidth="1"/>
    <col min="18" max="18" width="8.140625" style="15" hidden="1" customWidth="1"/>
    <col min="19" max="19" width="45.7109375" style="153" customWidth="1"/>
    <col min="20" max="20" width="33.42578125" style="154" customWidth="1"/>
    <col min="21" max="22" width="8.5703125" style="15" hidden="1" customWidth="1"/>
    <col min="23" max="23" width="9" style="15" hidden="1" customWidth="1"/>
    <col min="24" max="24" width="8.140625" style="15" hidden="1" customWidth="1"/>
    <col min="25" max="25" width="45.7109375" style="140" customWidth="1"/>
    <col min="26" max="26" width="30.42578125" style="157" customWidth="1"/>
    <col min="27" max="28" width="8.5703125" style="15" hidden="1" customWidth="1"/>
    <col min="29" max="29" width="9" style="15" hidden="1" customWidth="1"/>
    <col min="30" max="30" width="8.140625" style="15" hidden="1" customWidth="1"/>
    <col min="31" max="31" width="45.7109375" style="26" customWidth="1"/>
    <col min="32" max="32" width="20.5703125" style="15" customWidth="1"/>
    <col min="33" max="34" width="8.5703125" style="15" hidden="1" customWidth="1"/>
    <col min="35" max="35" width="9" style="15" hidden="1" customWidth="1"/>
    <col min="36" max="36" width="8.140625" style="15" hidden="1" customWidth="1"/>
    <col min="37" max="37" width="45.7109375" style="140" customWidth="1"/>
    <col min="38" max="38" width="50.7109375" style="141" customWidth="1"/>
    <col min="39" max="40" width="8.5703125" style="15" hidden="1" customWidth="1"/>
    <col min="41" max="41" width="9" style="15" hidden="1" customWidth="1"/>
    <col min="42" max="42" width="8.140625" style="15" hidden="1" customWidth="1"/>
    <col min="43" max="43" width="45.7109375" style="26" customWidth="1"/>
    <col min="44" max="44" width="26.28515625" style="15" customWidth="1"/>
    <col min="45" max="46" width="8.5703125" style="15" hidden="1" customWidth="1"/>
    <col min="47" max="47" width="9" style="15" hidden="1" customWidth="1"/>
    <col min="48" max="48" width="8.140625" style="15" hidden="1" customWidth="1"/>
    <col min="49" max="49" width="45.7109375" style="140" customWidth="1"/>
    <col min="50" max="50" width="18.42578125" style="141" customWidth="1"/>
    <col min="51" max="52" width="8.5703125" style="15" hidden="1" customWidth="1"/>
    <col min="53" max="53" width="9" style="15" hidden="1" customWidth="1"/>
    <col min="54" max="54" width="8.140625" style="15" hidden="1" customWidth="1"/>
    <col min="55" max="55" width="45.7109375" style="28" hidden="1" customWidth="1"/>
    <col min="56" max="56" width="50.28515625" style="21" hidden="1" customWidth="1"/>
    <col min="57" max="58" width="8.5703125" style="15" hidden="1" customWidth="1"/>
    <col min="59" max="59" width="9" style="15" hidden="1" customWidth="1"/>
    <col min="60" max="60" width="8.140625" style="15" hidden="1" customWidth="1"/>
    <col min="61" max="61" width="45.7109375" style="28" customWidth="1"/>
    <col min="62" max="62" width="24.5703125" style="21" customWidth="1"/>
    <col min="63" max="64" width="8.5703125" style="15" hidden="1" customWidth="1"/>
    <col min="65" max="65" width="9" style="15" hidden="1" customWidth="1"/>
    <col min="66" max="66" width="8.140625" style="15" hidden="1" customWidth="1"/>
    <col min="67" max="67" width="45.7109375" style="28" customWidth="1"/>
    <col min="68" max="68" width="38.42578125" style="21" customWidth="1"/>
    <col min="69" max="70" width="8.5703125" style="15" hidden="1" customWidth="1"/>
    <col min="71" max="71" width="9" style="15" hidden="1" customWidth="1"/>
    <col min="72" max="72" width="8.140625" style="15" hidden="1" customWidth="1"/>
    <col min="73" max="73" width="10.42578125" style="21" hidden="1" customWidth="1"/>
    <col min="74" max="75" width="8.5703125" style="15" hidden="1" customWidth="1"/>
    <col min="76" max="76" width="9" style="15" hidden="1" customWidth="1"/>
    <col min="77" max="77" width="8.140625" style="15" hidden="1" customWidth="1"/>
    <col min="78" max="78" width="45.7109375" style="140" customWidth="1"/>
    <col min="79" max="79" width="21.7109375" style="141" customWidth="1"/>
    <col min="80" max="81" width="8.5703125" style="15" hidden="1" customWidth="1"/>
    <col min="82" max="82" width="9" style="15" hidden="1" customWidth="1"/>
    <col min="83" max="83" width="8.140625" style="15" hidden="1" customWidth="1"/>
    <col min="84" max="84" width="45.7109375" style="28" hidden="1" customWidth="1"/>
    <col min="85" max="85" width="90" style="21" hidden="1" customWidth="1"/>
    <col min="86" max="87" width="8.5703125" style="15" hidden="1" customWidth="1"/>
    <col min="88" max="88" width="9" style="15" hidden="1" customWidth="1"/>
    <col min="89" max="89" width="8.140625" style="15" hidden="1" customWidth="1"/>
    <col min="90" max="90" width="45.7109375" style="140" customWidth="1"/>
    <col min="91" max="91" width="61.5703125" style="141" customWidth="1"/>
    <col min="92" max="93" width="8.5703125" style="15" hidden="1" customWidth="1"/>
    <col min="94" max="94" width="9" style="15" hidden="1" customWidth="1"/>
    <col min="95" max="95" width="8.140625" style="15" hidden="1" customWidth="1"/>
  </cols>
  <sheetData>
    <row r="1" spans="1:95" ht="15.75" hidden="1" thickTop="1" x14ac:dyDescent="0.25">
      <c r="A1" s="7"/>
      <c r="B1" s="8"/>
      <c r="C1" s="8"/>
      <c r="D1" s="8"/>
      <c r="E1" s="8"/>
      <c r="F1" s="8"/>
      <c r="G1" s="127"/>
      <c r="H1" s="128" t="s">
        <v>0</v>
      </c>
      <c r="I1" s="14" t="s">
        <v>1</v>
      </c>
      <c r="J1" s="14" t="s">
        <v>2</v>
      </c>
      <c r="K1" s="14" t="s">
        <v>3</v>
      </c>
      <c r="L1" s="14" t="s">
        <v>4</v>
      </c>
      <c r="M1" s="23"/>
      <c r="N1" s="14" t="s">
        <v>0</v>
      </c>
      <c r="O1" s="14" t="s">
        <v>1</v>
      </c>
      <c r="P1" s="14" t="s">
        <v>2</v>
      </c>
      <c r="Q1" s="14" t="s">
        <v>3</v>
      </c>
      <c r="R1" s="14" t="s">
        <v>4</v>
      </c>
      <c r="S1" s="145"/>
      <c r="T1" s="146" t="s">
        <v>0</v>
      </c>
      <c r="U1" s="14" t="s">
        <v>1</v>
      </c>
      <c r="V1" s="14" t="s">
        <v>2</v>
      </c>
      <c r="W1" s="14" t="s">
        <v>3</v>
      </c>
      <c r="X1" s="14" t="s">
        <v>4</v>
      </c>
      <c r="Y1" s="127"/>
      <c r="Z1" s="128" t="s">
        <v>0</v>
      </c>
      <c r="AA1" s="14" t="s">
        <v>1</v>
      </c>
      <c r="AB1" s="14" t="s">
        <v>2</v>
      </c>
      <c r="AC1" s="14" t="s">
        <v>3</v>
      </c>
      <c r="AD1" s="14" t="s">
        <v>4</v>
      </c>
      <c r="AE1" s="23"/>
      <c r="AF1" s="14" t="s">
        <v>0</v>
      </c>
      <c r="AG1" s="14" t="s">
        <v>1</v>
      </c>
      <c r="AH1" s="14" t="s">
        <v>2</v>
      </c>
      <c r="AI1" s="14" t="s">
        <v>3</v>
      </c>
      <c r="AJ1" s="14" t="s">
        <v>4</v>
      </c>
      <c r="AK1" s="127"/>
      <c r="AL1" s="128" t="s">
        <v>0</v>
      </c>
      <c r="AM1" s="14" t="s">
        <v>1</v>
      </c>
      <c r="AN1" s="14" t="s">
        <v>2</v>
      </c>
      <c r="AO1" s="14" t="s">
        <v>3</v>
      </c>
      <c r="AP1" s="14" t="s">
        <v>4</v>
      </c>
      <c r="AQ1" s="23"/>
      <c r="AR1" s="14" t="s">
        <v>0</v>
      </c>
      <c r="AS1" s="14" t="s">
        <v>1</v>
      </c>
      <c r="AT1" s="14" t="s">
        <v>2</v>
      </c>
      <c r="AU1" s="14" t="s">
        <v>3</v>
      </c>
      <c r="AV1" s="14" t="s">
        <v>4</v>
      </c>
      <c r="AW1" s="127"/>
      <c r="AX1" s="128" t="s">
        <v>0</v>
      </c>
      <c r="AY1" s="14" t="s">
        <v>1</v>
      </c>
      <c r="AZ1" s="14" t="s">
        <v>2</v>
      </c>
      <c r="BA1" s="14" t="s">
        <v>3</v>
      </c>
      <c r="BB1" s="14" t="s">
        <v>4</v>
      </c>
      <c r="BC1" s="27"/>
      <c r="BD1" s="20" t="s">
        <v>0</v>
      </c>
      <c r="BE1" s="14" t="s">
        <v>1</v>
      </c>
      <c r="BF1" s="14" t="s">
        <v>2</v>
      </c>
      <c r="BG1" s="14" t="s">
        <v>3</v>
      </c>
      <c r="BH1" s="14" t="s">
        <v>4</v>
      </c>
      <c r="BI1" s="27"/>
      <c r="BJ1" s="20" t="s">
        <v>0</v>
      </c>
      <c r="BK1" s="14" t="s">
        <v>1</v>
      </c>
      <c r="BL1" s="14" t="s">
        <v>2</v>
      </c>
      <c r="BM1" s="14" t="s">
        <v>3</v>
      </c>
      <c r="BN1" s="14" t="s">
        <v>4</v>
      </c>
      <c r="BO1" s="27"/>
      <c r="BP1" s="20" t="s">
        <v>0</v>
      </c>
      <c r="BQ1" s="14" t="s">
        <v>1</v>
      </c>
      <c r="BR1" s="14" t="s">
        <v>2</v>
      </c>
      <c r="BS1" s="14" t="s">
        <v>3</v>
      </c>
      <c r="BT1" s="14" t="s">
        <v>4</v>
      </c>
      <c r="BU1" s="20" t="s">
        <v>5</v>
      </c>
      <c r="BV1" s="19" t="s">
        <v>1</v>
      </c>
      <c r="BW1" s="14" t="s">
        <v>2</v>
      </c>
      <c r="BX1" s="14" t="s">
        <v>3</v>
      </c>
      <c r="BY1" s="14" t="s">
        <v>4</v>
      </c>
      <c r="BZ1" s="127"/>
      <c r="CA1" s="128" t="s">
        <v>0</v>
      </c>
      <c r="CB1" s="14" t="s">
        <v>1</v>
      </c>
      <c r="CC1" s="14" t="s">
        <v>2</v>
      </c>
      <c r="CD1" s="14" t="s">
        <v>3</v>
      </c>
      <c r="CE1" s="14" t="s">
        <v>4</v>
      </c>
      <c r="CF1" s="27"/>
      <c r="CG1" s="20"/>
      <c r="CH1" s="14" t="s">
        <v>1</v>
      </c>
      <c r="CI1" s="14" t="s">
        <v>2</v>
      </c>
      <c r="CJ1" s="14" t="s">
        <v>3</v>
      </c>
      <c r="CK1" s="14" t="s">
        <v>4</v>
      </c>
      <c r="CL1" s="127"/>
      <c r="CM1" s="128" t="s">
        <v>0</v>
      </c>
      <c r="CN1" s="14" t="s">
        <v>1</v>
      </c>
      <c r="CO1" s="14" t="s">
        <v>2</v>
      </c>
      <c r="CP1" s="14" t="s">
        <v>3</v>
      </c>
      <c r="CQ1" s="14" t="s">
        <v>4</v>
      </c>
    </row>
    <row r="2" spans="1:95" ht="74.25" customHeight="1" x14ac:dyDescent="0.35">
      <c r="B2" s="161" t="s">
        <v>123</v>
      </c>
      <c r="C2" s="160"/>
      <c r="D2" s="160"/>
      <c r="E2" s="160"/>
      <c r="F2" s="160"/>
      <c r="G2" s="160"/>
      <c r="H2" s="160"/>
      <c r="I2" s="160"/>
      <c r="J2" s="160"/>
      <c r="K2" s="160"/>
      <c r="L2" s="160"/>
      <c r="M2" s="160"/>
      <c r="N2" s="160"/>
      <c r="O2" s="160"/>
      <c r="P2" s="160"/>
      <c r="Q2" s="160"/>
      <c r="R2" s="160"/>
      <c r="S2" s="160"/>
      <c r="T2" s="160"/>
      <c r="U2" s="160"/>
      <c r="V2" s="160"/>
      <c r="W2" s="160"/>
      <c r="X2" s="160"/>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c r="BO2" s="160"/>
      <c r="BP2" s="160"/>
      <c r="BQ2" s="160"/>
      <c r="BR2" s="160"/>
      <c r="BS2" s="160"/>
      <c r="BT2" s="160"/>
      <c r="BU2" s="160"/>
      <c r="BV2" s="160"/>
      <c r="BW2" s="160"/>
      <c r="BX2" s="160"/>
      <c r="BY2" s="160"/>
      <c r="BZ2" s="160"/>
      <c r="CA2" s="160"/>
      <c r="CB2" s="160"/>
      <c r="CC2" s="160"/>
      <c r="CD2" s="160"/>
      <c r="CE2" s="160"/>
      <c r="CF2" s="160"/>
      <c r="CG2" s="160"/>
      <c r="CH2" s="160"/>
      <c r="CI2" s="160"/>
      <c r="CJ2" s="160"/>
      <c r="CK2" s="160"/>
      <c r="CL2" s="160"/>
      <c r="CM2" s="160"/>
      <c r="CN2" s="12"/>
      <c r="CO2" s="12"/>
      <c r="CP2" s="12"/>
      <c r="CQ2" s="12"/>
    </row>
    <row r="3" spans="1:95" ht="41.25" customHeight="1" x14ac:dyDescent="0.25">
      <c r="A3" s="9"/>
      <c r="B3" s="3"/>
      <c r="C3" s="87" t="s">
        <v>6</v>
      </c>
      <c r="D3" s="88"/>
      <c r="E3" s="91" t="s">
        <v>7</v>
      </c>
      <c r="F3" s="5"/>
      <c r="G3" s="129" t="s">
        <v>8</v>
      </c>
      <c r="H3" s="130"/>
      <c r="I3" s="123"/>
      <c r="J3" s="16"/>
      <c r="K3" s="16"/>
      <c r="L3" s="16"/>
      <c r="M3" s="94" t="s">
        <v>9</v>
      </c>
      <c r="N3" s="95"/>
      <c r="O3" s="16"/>
      <c r="P3" s="16"/>
      <c r="Q3" s="16"/>
      <c r="R3" s="142"/>
      <c r="S3" s="147" t="s">
        <v>10</v>
      </c>
      <c r="T3" s="148"/>
      <c r="U3" s="123"/>
      <c r="V3" s="16"/>
      <c r="W3" s="16"/>
      <c r="X3" s="142"/>
      <c r="Y3" s="129" t="s">
        <v>11</v>
      </c>
      <c r="Z3" s="130"/>
      <c r="AA3" s="123"/>
      <c r="AB3" s="16"/>
      <c r="AC3" s="16"/>
      <c r="AD3" s="16"/>
      <c r="AE3" s="75" t="s">
        <v>12</v>
      </c>
      <c r="AF3" s="76"/>
      <c r="AG3" s="16"/>
      <c r="AH3" s="16"/>
      <c r="AI3" s="16"/>
      <c r="AJ3" s="142"/>
      <c r="AK3" s="129" t="s">
        <v>13</v>
      </c>
      <c r="AL3" s="130"/>
      <c r="AM3" s="123"/>
      <c r="AN3" s="16"/>
      <c r="AO3" s="16"/>
      <c r="AP3" s="16"/>
      <c r="AQ3" s="83" t="s">
        <v>14</v>
      </c>
      <c r="AR3" s="84"/>
      <c r="AS3" s="16"/>
      <c r="AT3" s="16"/>
      <c r="AU3" s="16"/>
      <c r="AV3" s="142"/>
      <c r="AW3" s="129" t="s">
        <v>15</v>
      </c>
      <c r="AX3" s="130"/>
      <c r="AY3" s="123"/>
      <c r="AZ3" s="16"/>
      <c r="BA3" s="16"/>
      <c r="BB3" s="16"/>
      <c r="BC3" s="77" t="s">
        <v>16</v>
      </c>
      <c r="BD3" s="78"/>
      <c r="BE3" s="16"/>
      <c r="BF3" s="16"/>
      <c r="BG3" s="16"/>
      <c r="BH3" s="16"/>
      <c r="BI3" s="80" t="s">
        <v>17</v>
      </c>
      <c r="BJ3" s="81"/>
      <c r="BK3" s="16"/>
      <c r="BL3" s="16"/>
      <c r="BM3" s="16"/>
      <c r="BN3" s="16"/>
      <c r="BO3" s="75" t="s">
        <v>18</v>
      </c>
      <c r="BP3" s="76"/>
      <c r="BQ3" s="16"/>
      <c r="BR3" s="16"/>
      <c r="BS3" s="16"/>
      <c r="BT3" s="16"/>
      <c r="BU3" s="22"/>
      <c r="BV3" s="16"/>
      <c r="BW3" s="16"/>
      <c r="BX3" s="16"/>
      <c r="BY3" s="142"/>
      <c r="BZ3" s="129" t="s">
        <v>19</v>
      </c>
      <c r="CA3" s="130"/>
      <c r="CB3" s="123"/>
      <c r="CC3" s="16"/>
      <c r="CD3" s="16"/>
      <c r="CE3" s="16"/>
      <c r="CF3" s="71"/>
      <c r="CG3" s="72"/>
      <c r="CH3" s="16"/>
      <c r="CI3" s="16"/>
      <c r="CJ3" s="16"/>
      <c r="CK3" s="142"/>
      <c r="CL3" s="75" t="s">
        <v>20</v>
      </c>
      <c r="CM3" s="76"/>
      <c r="CN3" s="123"/>
      <c r="CO3" s="16"/>
      <c r="CP3" s="16"/>
      <c r="CQ3" s="16"/>
    </row>
    <row r="4" spans="1:95" ht="58.5" customHeight="1" x14ac:dyDescent="0.25">
      <c r="A4" s="9"/>
      <c r="B4" s="4">
        <v>2</v>
      </c>
      <c r="C4" s="87" t="s">
        <v>21</v>
      </c>
      <c r="D4" s="88"/>
      <c r="E4" s="92"/>
      <c r="F4" s="10" t="s">
        <v>22</v>
      </c>
      <c r="G4" s="131" t="s">
        <v>23</v>
      </c>
      <c r="H4" s="132"/>
      <c r="I4" s="123"/>
      <c r="J4" s="16"/>
      <c r="K4" s="16"/>
      <c r="L4" s="16"/>
      <c r="M4" s="85" t="s">
        <v>24</v>
      </c>
      <c r="N4" s="86"/>
      <c r="O4" s="16"/>
      <c r="P4" s="16"/>
      <c r="Q4" s="16"/>
      <c r="R4" s="142"/>
      <c r="S4" s="149" t="s">
        <v>25</v>
      </c>
      <c r="T4" s="134"/>
      <c r="U4" s="123"/>
      <c r="V4" s="16"/>
      <c r="W4" s="16"/>
      <c r="X4" s="142"/>
      <c r="Y4" s="131" t="s">
        <v>26</v>
      </c>
      <c r="Z4" s="132"/>
      <c r="AA4" s="123"/>
      <c r="AB4" s="16"/>
      <c r="AC4" s="16"/>
      <c r="AD4" s="16"/>
      <c r="AE4" s="85" t="s">
        <v>27</v>
      </c>
      <c r="AF4" s="86"/>
      <c r="AG4" s="16"/>
      <c r="AH4" s="16"/>
      <c r="AI4" s="16"/>
      <c r="AJ4" s="142"/>
      <c r="AK4" s="131" t="s">
        <v>28</v>
      </c>
      <c r="AL4" s="132"/>
      <c r="AM4" s="123"/>
      <c r="AN4" s="16"/>
      <c r="AO4" s="16"/>
      <c r="AP4" s="16"/>
      <c r="AQ4" s="85" t="s">
        <v>29</v>
      </c>
      <c r="AR4" s="86"/>
      <c r="AS4" s="16"/>
      <c r="AT4" s="16"/>
      <c r="AU4" s="16"/>
      <c r="AV4" s="142"/>
      <c r="AW4" s="133" t="s">
        <v>30</v>
      </c>
      <c r="AX4" s="150"/>
      <c r="AY4" s="123"/>
      <c r="AZ4" s="16"/>
      <c r="BA4" s="16"/>
      <c r="BB4" s="16"/>
      <c r="BC4" s="71" t="s">
        <v>31</v>
      </c>
      <c r="BD4" s="72"/>
      <c r="BE4" s="16"/>
      <c r="BF4" s="16"/>
      <c r="BG4" s="16"/>
      <c r="BH4" s="16"/>
      <c r="BI4" s="82" t="s">
        <v>32</v>
      </c>
      <c r="BJ4" s="79"/>
      <c r="BK4" s="16"/>
      <c r="BL4" s="16"/>
      <c r="BM4" s="16"/>
      <c r="BN4" s="16"/>
      <c r="BO4" s="71" t="s">
        <v>33</v>
      </c>
      <c r="BP4" s="72"/>
      <c r="BQ4" s="16"/>
      <c r="BR4" s="16"/>
      <c r="BS4" s="16"/>
      <c r="BT4" s="16"/>
      <c r="BU4" s="22"/>
      <c r="BV4" s="16"/>
      <c r="BW4" s="16"/>
      <c r="BX4" s="16"/>
      <c r="BY4" s="142"/>
      <c r="BZ4" s="133" t="s">
        <v>34</v>
      </c>
      <c r="CA4" s="150"/>
      <c r="CB4" s="123"/>
      <c r="CC4" s="16"/>
      <c r="CD4" s="16"/>
      <c r="CE4" s="16"/>
      <c r="CF4" s="71"/>
      <c r="CG4" s="72"/>
      <c r="CH4" s="16"/>
      <c r="CI4" s="16"/>
      <c r="CJ4" s="16"/>
      <c r="CK4" s="142"/>
      <c r="CL4" s="71" t="s">
        <v>35</v>
      </c>
      <c r="CM4" s="72"/>
      <c r="CN4" s="123"/>
      <c r="CO4" s="16"/>
      <c r="CP4" s="16"/>
      <c r="CQ4" s="16"/>
    </row>
    <row r="5" spans="1:95" ht="82.5" customHeight="1" x14ac:dyDescent="0.25">
      <c r="A5" s="9"/>
      <c r="B5" s="4">
        <v>3</v>
      </c>
      <c r="C5" s="89" t="s">
        <v>36</v>
      </c>
      <c r="D5" s="90"/>
      <c r="E5" s="92"/>
      <c r="F5" s="10" t="s">
        <v>37</v>
      </c>
      <c r="G5" s="131" t="s">
        <v>38</v>
      </c>
      <c r="H5" s="132"/>
      <c r="I5" s="123"/>
      <c r="J5" s="16"/>
      <c r="K5" s="16"/>
      <c r="L5" s="16"/>
      <c r="M5" s="85" t="s">
        <v>39</v>
      </c>
      <c r="N5" s="86"/>
      <c r="O5" s="16"/>
      <c r="P5" s="16"/>
      <c r="Q5" s="16"/>
      <c r="R5" s="142"/>
      <c r="S5" s="149" t="s">
        <v>40</v>
      </c>
      <c r="T5" s="134"/>
      <c r="U5" s="123"/>
      <c r="V5" s="16"/>
      <c r="W5" s="16"/>
      <c r="X5" s="142"/>
      <c r="Y5" s="131" t="s">
        <v>41</v>
      </c>
      <c r="Z5" s="132"/>
      <c r="AA5" s="123"/>
      <c r="AB5" s="16"/>
      <c r="AC5" s="16"/>
      <c r="AD5" s="16"/>
      <c r="AE5" s="85" t="s">
        <v>42</v>
      </c>
      <c r="AF5" s="86"/>
      <c r="AG5" s="16"/>
      <c r="AH5" s="16"/>
      <c r="AI5" s="16"/>
      <c r="AJ5" s="142"/>
      <c r="AK5" s="131" t="s">
        <v>43</v>
      </c>
      <c r="AL5" s="132"/>
      <c r="AM5" s="123"/>
      <c r="AN5" s="16"/>
      <c r="AO5" s="16"/>
      <c r="AP5" s="16"/>
      <c r="AQ5" s="85" t="s">
        <v>43</v>
      </c>
      <c r="AR5" s="86"/>
      <c r="AS5" s="16"/>
      <c r="AT5" s="16"/>
      <c r="AU5" s="16"/>
      <c r="AV5" s="142"/>
      <c r="AW5" s="133" t="s">
        <v>44</v>
      </c>
      <c r="AX5" s="150"/>
      <c r="AY5" s="123"/>
      <c r="AZ5" s="16"/>
      <c r="BA5" s="16"/>
      <c r="BB5" s="16"/>
      <c r="BC5" s="71" t="s">
        <v>45</v>
      </c>
      <c r="BD5" s="72"/>
      <c r="BE5" s="16"/>
      <c r="BF5" s="16"/>
      <c r="BG5" s="16"/>
      <c r="BH5" s="16"/>
      <c r="BI5" s="82" t="s">
        <v>46</v>
      </c>
      <c r="BJ5" s="79"/>
      <c r="BK5" s="16"/>
      <c r="BL5" s="16"/>
      <c r="BM5" s="16"/>
      <c r="BN5" s="16"/>
      <c r="BO5" s="71" t="s">
        <v>47</v>
      </c>
      <c r="BP5" s="72"/>
      <c r="BQ5" s="16"/>
      <c r="BR5" s="16"/>
      <c r="BS5" s="16"/>
      <c r="BT5" s="16"/>
      <c r="BU5" s="22"/>
      <c r="BV5" s="16"/>
      <c r="BW5" s="16"/>
      <c r="BX5" s="16"/>
      <c r="BY5" s="142"/>
      <c r="BZ5" s="133" t="s">
        <v>48</v>
      </c>
      <c r="CA5" s="150"/>
      <c r="CB5" s="123"/>
      <c r="CC5" s="16"/>
      <c r="CD5" s="16"/>
      <c r="CE5" s="16"/>
      <c r="CF5" s="71"/>
      <c r="CG5" s="72"/>
      <c r="CH5" s="16"/>
      <c r="CI5" s="16"/>
      <c r="CJ5" s="16"/>
      <c r="CK5" s="142"/>
      <c r="CL5" s="71" t="s">
        <v>49</v>
      </c>
      <c r="CM5" s="150"/>
      <c r="CN5" s="123"/>
      <c r="CO5" s="16"/>
      <c r="CP5" s="16"/>
      <c r="CQ5" s="16"/>
    </row>
    <row r="6" spans="1:95" ht="125.25" customHeight="1" x14ac:dyDescent="0.25">
      <c r="A6" s="9"/>
      <c r="B6" s="4">
        <v>4</v>
      </c>
      <c r="C6" s="89" t="s">
        <v>50</v>
      </c>
      <c r="D6" s="90"/>
      <c r="E6" s="92"/>
      <c r="F6" s="11" t="s">
        <v>51</v>
      </c>
      <c r="G6" s="131" t="s">
        <v>52</v>
      </c>
      <c r="H6" s="132"/>
      <c r="I6" s="123"/>
      <c r="J6" s="16"/>
      <c r="K6" s="16"/>
      <c r="L6" s="16"/>
      <c r="M6" s="85" t="s">
        <v>53</v>
      </c>
      <c r="N6" s="86"/>
      <c r="O6" s="16"/>
      <c r="P6" s="16"/>
      <c r="Q6" s="16"/>
      <c r="R6" s="142"/>
      <c r="S6" s="149" t="s">
        <v>54</v>
      </c>
      <c r="T6" s="134"/>
      <c r="U6" s="123"/>
      <c r="V6" s="16"/>
      <c r="W6" s="16"/>
      <c r="X6" s="142"/>
      <c r="Y6" s="131" t="s">
        <v>55</v>
      </c>
      <c r="Z6" s="132"/>
      <c r="AA6" s="123"/>
      <c r="AB6" s="16"/>
      <c r="AC6" s="16"/>
      <c r="AD6" s="16"/>
      <c r="AE6" s="85" t="s">
        <v>56</v>
      </c>
      <c r="AF6" s="86"/>
      <c r="AG6" s="16"/>
      <c r="AH6" s="16"/>
      <c r="AI6" s="16"/>
      <c r="AJ6" s="142"/>
      <c r="AK6" s="131" t="s">
        <v>56</v>
      </c>
      <c r="AL6" s="132"/>
      <c r="AM6" s="123"/>
      <c r="AN6" s="16"/>
      <c r="AO6" s="16"/>
      <c r="AP6" s="16"/>
      <c r="AQ6" s="85" t="s">
        <v>56</v>
      </c>
      <c r="AR6" s="86"/>
      <c r="AS6" s="16"/>
      <c r="AT6" s="16"/>
      <c r="AU6" s="16"/>
      <c r="AV6" s="142"/>
      <c r="AW6" s="133" t="s">
        <v>57</v>
      </c>
      <c r="AX6" s="150"/>
      <c r="AY6" s="123"/>
      <c r="AZ6" s="16"/>
      <c r="BA6" s="16"/>
      <c r="BB6" s="16"/>
      <c r="BC6" s="71" t="s">
        <v>58</v>
      </c>
      <c r="BD6" s="72"/>
      <c r="BE6" s="16"/>
      <c r="BF6" s="16"/>
      <c r="BG6" s="16"/>
      <c r="BH6" s="16"/>
      <c r="BI6" s="82" t="s">
        <v>59</v>
      </c>
      <c r="BJ6" s="79"/>
      <c r="BK6" s="16"/>
      <c r="BL6" s="16"/>
      <c r="BM6" s="16"/>
      <c r="BN6" s="16"/>
      <c r="BO6" s="71" t="s">
        <v>60</v>
      </c>
      <c r="BP6" s="72"/>
      <c r="BQ6" s="16"/>
      <c r="BR6" s="16"/>
      <c r="BS6" s="16"/>
      <c r="BT6" s="16"/>
      <c r="BU6" s="22"/>
      <c r="BV6" s="16"/>
      <c r="BW6" s="16"/>
      <c r="BX6" s="16"/>
      <c r="BY6" s="142"/>
      <c r="BZ6" s="133" t="s">
        <v>61</v>
      </c>
      <c r="CA6" s="150"/>
      <c r="CB6" s="123"/>
      <c r="CC6" s="16"/>
      <c r="CD6" s="16"/>
      <c r="CE6" s="16"/>
      <c r="CF6" s="71"/>
      <c r="CG6" s="72"/>
      <c r="CH6" s="16"/>
      <c r="CI6" s="16"/>
      <c r="CJ6" s="16"/>
      <c r="CK6" s="142"/>
      <c r="CL6" s="71" t="s">
        <v>62</v>
      </c>
      <c r="CM6" s="72"/>
      <c r="CN6" s="123"/>
      <c r="CO6" s="16"/>
      <c r="CP6" s="16"/>
      <c r="CQ6" s="16"/>
    </row>
    <row r="7" spans="1:95" ht="332.25" customHeight="1" x14ac:dyDescent="0.25">
      <c r="A7" s="9"/>
      <c r="B7" s="4">
        <v>5</v>
      </c>
      <c r="C7" s="87" t="s">
        <v>63</v>
      </c>
      <c r="D7" s="88"/>
      <c r="E7" s="92"/>
      <c r="F7" s="11" t="s">
        <v>64</v>
      </c>
      <c r="G7" s="133" t="s">
        <v>65</v>
      </c>
      <c r="H7" s="134"/>
      <c r="I7" s="123"/>
      <c r="J7" s="16"/>
      <c r="K7" s="16"/>
      <c r="L7" s="16"/>
      <c r="M7" s="71" t="s">
        <v>66</v>
      </c>
      <c r="N7" s="72"/>
      <c r="O7" s="16"/>
      <c r="P7" s="16"/>
      <c r="Q7" s="16"/>
      <c r="R7" s="142"/>
      <c r="S7" s="133" t="s">
        <v>67</v>
      </c>
      <c r="T7" s="150"/>
      <c r="U7" s="123"/>
      <c r="V7" s="16"/>
      <c r="W7" s="16"/>
      <c r="X7" s="142"/>
      <c r="Y7" s="133" t="s">
        <v>68</v>
      </c>
      <c r="Z7" s="150"/>
      <c r="AA7" s="123"/>
      <c r="AB7" s="16"/>
      <c r="AC7" s="16"/>
      <c r="AD7" s="16"/>
      <c r="AE7" s="71" t="s">
        <v>69</v>
      </c>
      <c r="AF7" s="72"/>
      <c r="AG7" s="16"/>
      <c r="AH7" s="16"/>
      <c r="AI7" s="16"/>
      <c r="AJ7" s="142"/>
      <c r="AK7" s="133" t="s">
        <v>70</v>
      </c>
      <c r="AL7" s="134"/>
      <c r="AM7" s="123"/>
      <c r="AN7" s="16"/>
      <c r="AO7" s="16"/>
      <c r="AP7" s="16"/>
      <c r="AQ7" s="71" t="s">
        <v>71</v>
      </c>
      <c r="AR7" s="72"/>
      <c r="AS7" s="16"/>
      <c r="AT7" s="16"/>
      <c r="AU7" s="16"/>
      <c r="AV7" s="142"/>
      <c r="AW7" s="158" t="s">
        <v>72</v>
      </c>
      <c r="AX7" s="159"/>
      <c r="AY7" s="123"/>
      <c r="AZ7" s="16"/>
      <c r="BA7" s="16"/>
      <c r="BB7" s="16"/>
      <c r="BC7" s="71" t="s">
        <v>73</v>
      </c>
      <c r="BD7" s="72"/>
      <c r="BE7" s="16"/>
      <c r="BF7" s="16"/>
      <c r="BG7" s="16"/>
      <c r="BH7" s="16"/>
      <c r="BI7" s="71" t="s">
        <v>74</v>
      </c>
      <c r="BJ7" s="72"/>
      <c r="BK7" s="16"/>
      <c r="BL7" s="16"/>
      <c r="BM7" s="16"/>
      <c r="BN7" s="16"/>
      <c r="BO7" s="71" t="s">
        <v>75</v>
      </c>
      <c r="BP7" s="72"/>
      <c r="BQ7" s="16"/>
      <c r="BR7" s="16"/>
      <c r="BS7" s="16"/>
      <c r="BT7" s="16"/>
      <c r="BU7" s="22"/>
      <c r="BV7" s="16"/>
      <c r="BW7" s="16"/>
      <c r="BX7" s="16"/>
      <c r="BY7" s="142"/>
      <c r="BZ7" s="158" t="s">
        <v>76</v>
      </c>
      <c r="CA7" s="159"/>
      <c r="CB7" s="123"/>
      <c r="CC7" s="16"/>
      <c r="CD7" s="16"/>
      <c r="CE7" s="16"/>
      <c r="CF7" s="71"/>
      <c r="CG7" s="72"/>
      <c r="CH7" s="16"/>
      <c r="CI7" s="16"/>
      <c r="CJ7" s="16"/>
      <c r="CK7" s="142"/>
      <c r="CL7" s="73" t="s">
        <v>77</v>
      </c>
      <c r="CM7" s="74"/>
      <c r="CN7" s="123"/>
      <c r="CO7" s="16"/>
      <c r="CP7" s="16"/>
      <c r="CQ7" s="16"/>
    </row>
    <row r="8" spans="1:95" ht="100.5" hidden="1" customHeight="1" x14ac:dyDescent="0.35">
      <c r="A8" s="9"/>
      <c r="B8" s="37"/>
      <c r="C8" s="37"/>
      <c r="D8" s="37"/>
      <c r="E8" s="93"/>
      <c r="F8" s="37"/>
      <c r="G8" s="135"/>
      <c r="H8" s="136"/>
      <c r="I8" s="124">
        <v>1</v>
      </c>
      <c r="J8" s="30">
        <v>2</v>
      </c>
      <c r="K8" s="30">
        <v>3</v>
      </c>
      <c r="L8" s="30">
        <v>4</v>
      </c>
      <c r="M8" s="33"/>
      <c r="N8" s="64"/>
      <c r="O8" s="30">
        <v>1</v>
      </c>
      <c r="P8" s="30">
        <v>2</v>
      </c>
      <c r="Q8" s="30">
        <v>3</v>
      </c>
      <c r="R8" s="143">
        <v>4</v>
      </c>
      <c r="S8" s="135"/>
      <c r="T8" s="136"/>
      <c r="U8" s="124">
        <v>1</v>
      </c>
      <c r="V8" s="30">
        <v>2</v>
      </c>
      <c r="W8" s="30">
        <v>3</v>
      </c>
      <c r="X8" s="143">
        <v>4</v>
      </c>
      <c r="Y8" s="135"/>
      <c r="Z8" s="136"/>
      <c r="AA8" s="124">
        <v>1</v>
      </c>
      <c r="AB8" s="30">
        <v>2</v>
      </c>
      <c r="AC8" s="30">
        <v>3</v>
      </c>
      <c r="AD8" s="30">
        <v>4</v>
      </c>
      <c r="AE8" s="24"/>
      <c r="AF8" s="30"/>
      <c r="AG8" s="30">
        <v>1</v>
      </c>
      <c r="AH8" s="30">
        <v>2</v>
      </c>
      <c r="AI8" s="30">
        <v>3</v>
      </c>
      <c r="AJ8" s="143">
        <v>4</v>
      </c>
      <c r="AK8" s="135"/>
      <c r="AL8" s="136"/>
      <c r="AM8" s="124">
        <v>1</v>
      </c>
      <c r="AN8" s="30">
        <v>2</v>
      </c>
      <c r="AO8" s="30">
        <v>3</v>
      </c>
      <c r="AP8" s="30">
        <v>4</v>
      </c>
      <c r="AQ8" s="24"/>
      <c r="AR8" s="30"/>
      <c r="AS8" s="30">
        <v>1</v>
      </c>
      <c r="AT8" s="30">
        <v>2</v>
      </c>
      <c r="AU8" s="30">
        <v>3</v>
      </c>
      <c r="AV8" s="143">
        <v>4</v>
      </c>
      <c r="AW8" s="135"/>
      <c r="AX8" s="136"/>
      <c r="AY8" s="124">
        <v>1</v>
      </c>
      <c r="AZ8" s="30">
        <v>2</v>
      </c>
      <c r="BA8" s="30">
        <v>3</v>
      </c>
      <c r="BB8" s="30">
        <v>4</v>
      </c>
      <c r="BC8" s="24"/>
      <c r="BD8" s="30"/>
      <c r="BE8" s="30">
        <v>1</v>
      </c>
      <c r="BF8" s="30">
        <v>2</v>
      </c>
      <c r="BG8" s="30">
        <v>3</v>
      </c>
      <c r="BH8" s="30">
        <v>4</v>
      </c>
      <c r="BI8" s="24"/>
      <c r="BJ8" s="30"/>
      <c r="BK8" s="30">
        <v>1</v>
      </c>
      <c r="BL8" s="30">
        <v>2</v>
      </c>
      <c r="BM8" s="30">
        <v>3</v>
      </c>
      <c r="BN8" s="30">
        <v>4</v>
      </c>
      <c r="BO8" s="24"/>
      <c r="BP8" s="30"/>
      <c r="BQ8" s="30">
        <v>1</v>
      </c>
      <c r="BR8" s="30">
        <v>2</v>
      </c>
      <c r="BS8" s="30">
        <v>3</v>
      </c>
      <c r="BT8" s="30">
        <v>4</v>
      </c>
      <c r="BU8" s="22"/>
      <c r="BV8" s="16"/>
      <c r="BW8" s="16"/>
      <c r="BX8" s="16"/>
      <c r="BY8" s="142"/>
      <c r="BZ8" s="135"/>
      <c r="CA8" s="136"/>
      <c r="CB8" s="124">
        <v>1</v>
      </c>
      <c r="CC8" s="30">
        <v>2</v>
      </c>
      <c r="CD8" s="30">
        <v>3</v>
      </c>
      <c r="CE8" s="30">
        <v>4</v>
      </c>
      <c r="CF8" s="24"/>
      <c r="CG8" s="30"/>
      <c r="CH8" s="30">
        <v>1</v>
      </c>
      <c r="CI8" s="30">
        <v>2</v>
      </c>
      <c r="CJ8" s="30">
        <v>3</v>
      </c>
      <c r="CK8" s="143">
        <v>4</v>
      </c>
      <c r="CL8" s="135"/>
      <c r="CM8" s="136"/>
      <c r="CN8" s="124">
        <v>1</v>
      </c>
      <c r="CO8" s="30">
        <v>2</v>
      </c>
      <c r="CP8" s="30">
        <v>3</v>
      </c>
      <c r="CQ8" s="30">
        <v>4</v>
      </c>
    </row>
    <row r="9" spans="1:95" s="1" customFormat="1" ht="52.5" customHeight="1" x14ac:dyDescent="0.3">
      <c r="A9" s="96" t="s">
        <v>78</v>
      </c>
      <c r="B9" s="2">
        <v>6</v>
      </c>
      <c r="C9" s="101" t="s">
        <v>79</v>
      </c>
      <c r="D9" s="102"/>
      <c r="E9" s="103"/>
      <c r="F9" s="68" t="s">
        <v>80</v>
      </c>
      <c r="G9" s="137"/>
      <c r="H9" s="138">
        <f>AVERAGE($I9:$L9)</f>
        <v>4.75</v>
      </c>
      <c r="I9" s="125">
        <v>5</v>
      </c>
      <c r="J9" s="38">
        <v>5</v>
      </c>
      <c r="K9" s="32">
        <v>5</v>
      </c>
      <c r="L9" s="32">
        <v>4</v>
      </c>
      <c r="M9" s="31"/>
      <c r="N9" s="17">
        <f>AVERAGE($O9:$R9)</f>
        <v>5</v>
      </c>
      <c r="O9" s="32">
        <v>5</v>
      </c>
      <c r="P9" s="38">
        <v>5</v>
      </c>
      <c r="Q9" s="32">
        <v>5</v>
      </c>
      <c r="R9" s="144">
        <v>5</v>
      </c>
      <c r="S9" s="137"/>
      <c r="T9" s="151">
        <f>AVERAGE($U9:$X9)</f>
        <v>5</v>
      </c>
      <c r="U9" s="125">
        <v>5</v>
      </c>
      <c r="V9" s="38">
        <v>5</v>
      </c>
      <c r="W9" s="32">
        <v>5</v>
      </c>
      <c r="X9" s="144">
        <v>5</v>
      </c>
      <c r="Y9" s="155"/>
      <c r="Z9" s="156">
        <f>AVERAGE($AA9:$AD9)</f>
        <v>3.5</v>
      </c>
      <c r="AA9" s="125">
        <v>4</v>
      </c>
      <c r="AB9" s="38">
        <v>4</v>
      </c>
      <c r="AC9" s="32">
        <v>4</v>
      </c>
      <c r="AD9" s="32">
        <v>2</v>
      </c>
      <c r="AE9" s="34"/>
      <c r="AF9" s="25">
        <f>AVERAGE($AG9:$AJ9)</f>
        <v>3</v>
      </c>
      <c r="AG9" s="32">
        <v>3</v>
      </c>
      <c r="AH9" s="38">
        <v>3</v>
      </c>
      <c r="AI9" s="32">
        <v>3</v>
      </c>
      <c r="AJ9" s="144">
        <v>3</v>
      </c>
      <c r="AK9" s="137"/>
      <c r="AL9" s="138">
        <f>AVERAGE($AM9:$AP9)</f>
        <v>4.25</v>
      </c>
      <c r="AM9" s="125">
        <v>4</v>
      </c>
      <c r="AN9" s="38">
        <v>5</v>
      </c>
      <c r="AO9" s="32">
        <v>5</v>
      </c>
      <c r="AP9" s="32">
        <v>3</v>
      </c>
      <c r="AQ9" s="34"/>
      <c r="AR9" s="25">
        <f>AVERAGE($AS9:$AV9)</f>
        <v>4.75</v>
      </c>
      <c r="AS9" s="32">
        <v>4</v>
      </c>
      <c r="AT9" s="38">
        <v>5</v>
      </c>
      <c r="AU9" s="32">
        <v>5</v>
      </c>
      <c r="AV9" s="144">
        <v>5</v>
      </c>
      <c r="AW9" s="137"/>
      <c r="AX9" s="138">
        <f>AVERAGE($AY9:$BB9)</f>
        <v>3</v>
      </c>
      <c r="AY9" s="125">
        <v>3</v>
      </c>
      <c r="AZ9" s="38">
        <v>3</v>
      </c>
      <c r="BA9" s="32">
        <v>3</v>
      </c>
      <c r="BB9" s="32">
        <v>3</v>
      </c>
      <c r="BC9" s="34"/>
      <c r="BD9" s="25" t="e">
        <f>AVERAGE($BE9:$BH9)</f>
        <v>#DIV/0!</v>
      </c>
      <c r="BE9" s="32"/>
      <c r="BF9" s="38"/>
      <c r="BG9" s="32"/>
      <c r="BH9" s="32"/>
      <c r="BI9" s="34"/>
      <c r="BJ9" s="29">
        <f>AVERAGE($BK9:$BN9)</f>
        <v>4.75</v>
      </c>
      <c r="BK9" s="32">
        <v>5</v>
      </c>
      <c r="BL9" s="38">
        <v>5</v>
      </c>
      <c r="BM9" s="32">
        <v>5</v>
      </c>
      <c r="BN9" s="32">
        <v>4</v>
      </c>
      <c r="BO9" s="31"/>
      <c r="BP9" s="17">
        <f>AVERAGE($BQ9:$BT9)</f>
        <v>4</v>
      </c>
      <c r="BQ9" s="32">
        <v>4</v>
      </c>
      <c r="BR9" s="38">
        <v>4</v>
      </c>
      <c r="BS9" s="32">
        <v>5</v>
      </c>
      <c r="BT9" s="32">
        <v>3</v>
      </c>
      <c r="BU9" s="18"/>
      <c r="BV9" s="17">
        <v>3</v>
      </c>
      <c r="BW9" s="17">
        <v>3</v>
      </c>
      <c r="BX9" s="17">
        <v>5</v>
      </c>
      <c r="BY9" s="18">
        <v>3</v>
      </c>
      <c r="BZ9" s="137"/>
      <c r="CA9" s="138">
        <f>AVERAGE($CB9:$CE9)</f>
        <v>4.75</v>
      </c>
      <c r="CB9" s="125">
        <v>5</v>
      </c>
      <c r="CC9" s="38">
        <v>5</v>
      </c>
      <c r="CD9" s="32">
        <v>5</v>
      </c>
      <c r="CE9" s="32">
        <v>4</v>
      </c>
      <c r="CF9" s="34"/>
      <c r="CG9" s="25"/>
      <c r="CH9" s="32"/>
      <c r="CI9" s="38"/>
      <c r="CJ9" s="32"/>
      <c r="CK9" s="144"/>
      <c r="CL9" s="137"/>
      <c r="CM9" s="138">
        <f>AVERAGE($CN9:$CQ9)</f>
        <v>5</v>
      </c>
      <c r="CN9" s="125">
        <v>5</v>
      </c>
      <c r="CO9" s="38">
        <v>5</v>
      </c>
      <c r="CP9" s="32">
        <v>5</v>
      </c>
      <c r="CQ9" s="32">
        <v>5</v>
      </c>
    </row>
    <row r="10" spans="1:95" ht="48.75" customHeight="1" x14ac:dyDescent="0.25">
      <c r="A10" s="96"/>
      <c r="B10" s="2">
        <v>7</v>
      </c>
      <c r="C10" s="101" t="s">
        <v>81</v>
      </c>
      <c r="D10" s="102"/>
      <c r="E10" s="103"/>
      <c r="F10" s="68" t="s">
        <v>82</v>
      </c>
      <c r="G10" s="139"/>
      <c r="H10" s="138">
        <f t="shared" ref="H10:H17" si="0">AVERAGE($I10:$L10)</f>
        <v>4.25</v>
      </c>
      <c r="I10" s="125">
        <v>4</v>
      </c>
      <c r="J10" s="39">
        <v>5</v>
      </c>
      <c r="K10" s="32">
        <v>4</v>
      </c>
      <c r="L10" s="32">
        <v>4</v>
      </c>
      <c r="M10" s="31"/>
      <c r="N10" s="17">
        <f t="shared" ref="N10:N17" si="1">AVERAGE($O10:$R10)</f>
        <v>4.5</v>
      </c>
      <c r="O10" s="32">
        <v>4</v>
      </c>
      <c r="P10" s="39">
        <v>5</v>
      </c>
      <c r="Q10" s="32">
        <v>4</v>
      </c>
      <c r="R10" s="144">
        <v>5</v>
      </c>
      <c r="S10" s="152"/>
      <c r="T10" s="151">
        <f t="shared" ref="T10:T17" si="2">AVERAGE($U10:$X10)</f>
        <v>3.25</v>
      </c>
      <c r="U10" s="125">
        <v>4</v>
      </c>
      <c r="V10" s="39">
        <v>5</v>
      </c>
      <c r="W10" s="32">
        <v>3</v>
      </c>
      <c r="X10" s="144">
        <v>1</v>
      </c>
      <c r="Y10" s="155"/>
      <c r="Z10" s="156">
        <f t="shared" ref="Z10:Z17" si="3">AVERAGE($AA10:$AD10)</f>
        <v>2.75</v>
      </c>
      <c r="AA10" s="125">
        <v>2</v>
      </c>
      <c r="AB10" s="39">
        <v>3</v>
      </c>
      <c r="AC10" s="32">
        <v>4</v>
      </c>
      <c r="AD10" s="32">
        <v>2</v>
      </c>
      <c r="AE10" s="35"/>
      <c r="AF10" s="25">
        <f t="shared" ref="AF10:AF17" si="4">AVERAGE($AG10:$AJ10)</f>
        <v>4.25</v>
      </c>
      <c r="AG10" s="32">
        <v>4</v>
      </c>
      <c r="AH10" s="39">
        <v>4</v>
      </c>
      <c r="AI10" s="32">
        <v>5</v>
      </c>
      <c r="AJ10" s="144">
        <v>4</v>
      </c>
      <c r="AK10" s="139"/>
      <c r="AL10" s="138">
        <f t="shared" ref="AL10:AL17" si="5">AVERAGE($AM10:$AP10)</f>
        <v>3.25</v>
      </c>
      <c r="AM10" s="125">
        <v>3</v>
      </c>
      <c r="AN10" s="39">
        <v>3</v>
      </c>
      <c r="AO10" s="32">
        <v>3</v>
      </c>
      <c r="AP10" s="32">
        <v>4</v>
      </c>
      <c r="AQ10" s="35"/>
      <c r="AR10" s="25">
        <f t="shared" ref="AR10:AR17" si="6">AVERAGE($AS10:$AV10)</f>
        <v>3.75</v>
      </c>
      <c r="AS10" s="32">
        <v>3</v>
      </c>
      <c r="AT10" s="39">
        <v>5</v>
      </c>
      <c r="AU10" s="32">
        <v>3</v>
      </c>
      <c r="AV10" s="144">
        <v>4</v>
      </c>
      <c r="AW10" s="139"/>
      <c r="AX10" s="138">
        <f t="shared" ref="AX10:AX17" si="7">AVERAGE($AY10:$BB10)</f>
        <v>3</v>
      </c>
      <c r="AY10" s="125">
        <v>3</v>
      </c>
      <c r="AZ10" s="39"/>
      <c r="BA10" s="32">
        <v>3</v>
      </c>
      <c r="BB10" s="32">
        <v>3</v>
      </c>
      <c r="BC10" s="36"/>
      <c r="BD10" s="25" t="e">
        <f t="shared" ref="BD10:BD17" si="8">AVERAGE($BE10:$BH10)</f>
        <v>#DIV/0!</v>
      </c>
      <c r="BE10" s="32"/>
      <c r="BF10" s="39"/>
      <c r="BG10" s="32"/>
      <c r="BH10" s="32"/>
      <c r="BI10" s="36"/>
      <c r="BJ10" s="29">
        <f t="shared" ref="BJ10:BJ17" si="9">AVERAGE($BK10:$BN10)</f>
        <v>4.5</v>
      </c>
      <c r="BK10" s="32">
        <v>4</v>
      </c>
      <c r="BL10" s="39">
        <v>5</v>
      </c>
      <c r="BM10" s="32">
        <v>5</v>
      </c>
      <c r="BN10" s="32">
        <v>4</v>
      </c>
      <c r="BO10" s="31"/>
      <c r="BP10" s="17">
        <f t="shared" ref="BP10:BP17" si="10">AVERAGE($BQ10:$BT10)</f>
        <v>4.5</v>
      </c>
      <c r="BQ10" s="32">
        <v>4</v>
      </c>
      <c r="BR10" s="39">
        <v>5</v>
      </c>
      <c r="BS10" s="32">
        <v>4</v>
      </c>
      <c r="BT10" s="32">
        <v>5</v>
      </c>
      <c r="BU10" s="18"/>
      <c r="BV10" s="17">
        <v>5</v>
      </c>
      <c r="BW10" s="17">
        <v>5</v>
      </c>
      <c r="BX10" s="17">
        <v>5</v>
      </c>
      <c r="BY10" s="18">
        <v>5</v>
      </c>
      <c r="BZ10" s="139"/>
      <c r="CA10" s="138">
        <f t="shared" ref="CA10:CA18" si="11">AVERAGE($CB10:$CE10)</f>
        <v>4.25</v>
      </c>
      <c r="CB10" s="125">
        <v>5</v>
      </c>
      <c r="CC10" s="39">
        <v>4</v>
      </c>
      <c r="CD10" s="32">
        <v>4</v>
      </c>
      <c r="CE10" s="32">
        <v>4</v>
      </c>
      <c r="CF10" s="36"/>
      <c r="CG10" s="25"/>
      <c r="CH10" s="32"/>
      <c r="CI10" s="39"/>
      <c r="CJ10" s="32"/>
      <c r="CK10" s="144"/>
      <c r="CL10" s="139"/>
      <c r="CM10" s="138">
        <f t="shared" ref="CM10:CM18" si="12">AVERAGE($CN10:$CQ10)</f>
        <v>4.25</v>
      </c>
      <c r="CN10" s="125">
        <v>4</v>
      </c>
      <c r="CO10" s="39">
        <v>4</v>
      </c>
      <c r="CP10" s="32">
        <v>5</v>
      </c>
      <c r="CQ10" s="32">
        <v>4</v>
      </c>
    </row>
    <row r="11" spans="1:95" ht="31.5" customHeight="1" x14ac:dyDescent="0.25">
      <c r="A11" s="96"/>
      <c r="B11" s="2">
        <v>8</v>
      </c>
      <c r="C11" s="101" t="s">
        <v>83</v>
      </c>
      <c r="D11" s="102"/>
      <c r="E11" s="103"/>
      <c r="F11" s="68" t="s">
        <v>84</v>
      </c>
      <c r="G11" s="139"/>
      <c r="H11" s="138">
        <f t="shared" si="0"/>
        <v>5</v>
      </c>
      <c r="I11" s="125">
        <v>5</v>
      </c>
      <c r="J11" s="39">
        <v>5</v>
      </c>
      <c r="K11" s="32">
        <v>5</v>
      </c>
      <c r="L11" s="32">
        <v>5</v>
      </c>
      <c r="M11" s="31"/>
      <c r="N11" s="17">
        <f t="shared" si="1"/>
        <v>4.5</v>
      </c>
      <c r="O11" s="32">
        <v>4</v>
      </c>
      <c r="P11" s="39">
        <v>5</v>
      </c>
      <c r="Q11" s="32">
        <v>5</v>
      </c>
      <c r="R11" s="144">
        <v>4</v>
      </c>
      <c r="S11" s="152"/>
      <c r="T11" s="151">
        <f t="shared" si="2"/>
        <v>4.5</v>
      </c>
      <c r="U11" s="125">
        <v>5</v>
      </c>
      <c r="V11" s="39">
        <v>5</v>
      </c>
      <c r="W11" s="32">
        <v>4</v>
      </c>
      <c r="X11" s="144">
        <v>4</v>
      </c>
      <c r="Y11" s="155"/>
      <c r="Z11" s="156">
        <f t="shared" si="3"/>
        <v>3.5</v>
      </c>
      <c r="AA11" s="125">
        <v>3</v>
      </c>
      <c r="AB11" s="39">
        <v>4</v>
      </c>
      <c r="AC11" s="32">
        <v>5</v>
      </c>
      <c r="AD11" s="32">
        <v>2</v>
      </c>
      <c r="AE11" s="35"/>
      <c r="AF11" s="25">
        <f t="shared" si="4"/>
        <v>5</v>
      </c>
      <c r="AG11" s="32">
        <v>5</v>
      </c>
      <c r="AH11" s="39">
        <v>5</v>
      </c>
      <c r="AI11" s="32">
        <v>5</v>
      </c>
      <c r="AJ11" s="144">
        <v>5</v>
      </c>
      <c r="AK11" s="139"/>
      <c r="AL11" s="138">
        <f t="shared" si="5"/>
        <v>4.5</v>
      </c>
      <c r="AM11" s="125">
        <v>4</v>
      </c>
      <c r="AN11" s="39">
        <v>4</v>
      </c>
      <c r="AO11" s="32">
        <v>5</v>
      </c>
      <c r="AP11" s="32">
        <v>5</v>
      </c>
      <c r="AQ11" s="35"/>
      <c r="AR11" s="25">
        <f t="shared" si="6"/>
        <v>5</v>
      </c>
      <c r="AS11" s="32">
        <v>5</v>
      </c>
      <c r="AT11" s="39">
        <v>5</v>
      </c>
      <c r="AU11" s="32">
        <v>5</v>
      </c>
      <c r="AV11" s="144">
        <v>5</v>
      </c>
      <c r="AW11" s="139"/>
      <c r="AX11" s="138">
        <f t="shared" si="7"/>
        <v>3.5</v>
      </c>
      <c r="AY11" s="125">
        <v>4</v>
      </c>
      <c r="AZ11" s="39">
        <v>4</v>
      </c>
      <c r="BA11" s="32">
        <v>3</v>
      </c>
      <c r="BB11" s="32">
        <v>3</v>
      </c>
      <c r="BC11" s="36"/>
      <c r="BD11" s="25" t="e">
        <f t="shared" si="8"/>
        <v>#DIV/0!</v>
      </c>
      <c r="BE11" s="32"/>
      <c r="BF11" s="39"/>
      <c r="BG11" s="32"/>
      <c r="BH11" s="32"/>
      <c r="BI11" s="36"/>
      <c r="BJ11" s="29">
        <f t="shared" si="9"/>
        <v>4.25</v>
      </c>
      <c r="BK11" s="32">
        <v>4</v>
      </c>
      <c r="BL11" s="39">
        <v>4</v>
      </c>
      <c r="BM11" s="32">
        <v>5</v>
      </c>
      <c r="BN11" s="32">
        <v>4</v>
      </c>
      <c r="BO11" s="31"/>
      <c r="BP11" s="17">
        <f t="shared" si="10"/>
        <v>4.25</v>
      </c>
      <c r="BQ11" s="32">
        <v>4</v>
      </c>
      <c r="BR11" s="39">
        <v>4</v>
      </c>
      <c r="BS11" s="32">
        <v>4</v>
      </c>
      <c r="BT11" s="32">
        <v>5</v>
      </c>
      <c r="BU11" s="18"/>
      <c r="BV11" s="17">
        <v>4</v>
      </c>
      <c r="BW11" s="17">
        <v>4</v>
      </c>
      <c r="BX11" s="17">
        <v>5</v>
      </c>
      <c r="BY11" s="18">
        <v>5</v>
      </c>
      <c r="BZ11" s="139"/>
      <c r="CA11" s="138">
        <f t="shared" si="11"/>
        <v>4.5</v>
      </c>
      <c r="CB11" s="125">
        <v>5</v>
      </c>
      <c r="CC11" s="39">
        <v>5</v>
      </c>
      <c r="CD11" s="32">
        <v>4</v>
      </c>
      <c r="CE11" s="32">
        <v>4</v>
      </c>
      <c r="CF11" s="36"/>
      <c r="CG11" s="25"/>
      <c r="CH11" s="32"/>
      <c r="CI11" s="39"/>
      <c r="CJ11" s="32"/>
      <c r="CK11" s="144"/>
      <c r="CL11" s="139"/>
      <c r="CM11" s="138">
        <f t="shared" si="12"/>
        <v>4.75</v>
      </c>
      <c r="CN11" s="125">
        <v>5</v>
      </c>
      <c r="CO11" s="39">
        <v>4</v>
      </c>
      <c r="CP11" s="32">
        <v>5</v>
      </c>
      <c r="CQ11" s="32">
        <v>5</v>
      </c>
    </row>
    <row r="12" spans="1:95" ht="31.5" customHeight="1" x14ac:dyDescent="0.25">
      <c r="A12" s="96"/>
      <c r="B12" s="2">
        <v>9</v>
      </c>
      <c r="C12" s="101" t="s">
        <v>85</v>
      </c>
      <c r="D12" s="102"/>
      <c r="E12" s="103"/>
      <c r="F12" s="68" t="s">
        <v>86</v>
      </c>
      <c r="G12" s="139"/>
      <c r="H12" s="138">
        <f t="shared" si="0"/>
        <v>5</v>
      </c>
      <c r="I12" s="125">
        <v>5</v>
      </c>
      <c r="J12" s="39">
        <v>5</v>
      </c>
      <c r="K12" s="32">
        <v>5</v>
      </c>
      <c r="L12" s="32">
        <v>5</v>
      </c>
      <c r="M12" s="31"/>
      <c r="N12" s="17">
        <f t="shared" si="1"/>
        <v>4.25</v>
      </c>
      <c r="O12" s="32">
        <v>4</v>
      </c>
      <c r="P12" s="39">
        <v>4</v>
      </c>
      <c r="Q12" s="32">
        <v>4</v>
      </c>
      <c r="R12" s="144">
        <v>5</v>
      </c>
      <c r="S12" s="152"/>
      <c r="T12" s="151">
        <f t="shared" si="2"/>
        <v>4.25</v>
      </c>
      <c r="U12" s="125">
        <v>4</v>
      </c>
      <c r="V12" s="39">
        <v>5</v>
      </c>
      <c r="W12" s="32">
        <v>4</v>
      </c>
      <c r="X12" s="144">
        <v>4</v>
      </c>
      <c r="Y12" s="155"/>
      <c r="Z12" s="156">
        <f t="shared" si="3"/>
        <v>4.75</v>
      </c>
      <c r="AA12" s="125">
        <v>5</v>
      </c>
      <c r="AB12" s="39">
        <v>5</v>
      </c>
      <c r="AC12" s="32">
        <v>5</v>
      </c>
      <c r="AD12" s="32">
        <v>4</v>
      </c>
      <c r="AE12" s="35"/>
      <c r="AF12" s="25">
        <f t="shared" si="4"/>
        <v>4.25</v>
      </c>
      <c r="AG12" s="32">
        <v>5</v>
      </c>
      <c r="AH12" s="39">
        <v>4</v>
      </c>
      <c r="AI12" s="32">
        <v>4</v>
      </c>
      <c r="AJ12" s="144">
        <v>4</v>
      </c>
      <c r="AK12" s="139"/>
      <c r="AL12" s="138">
        <f t="shared" si="5"/>
        <v>4.75</v>
      </c>
      <c r="AM12" s="125">
        <v>5</v>
      </c>
      <c r="AN12" s="39">
        <v>4</v>
      </c>
      <c r="AO12" s="32">
        <v>5</v>
      </c>
      <c r="AP12" s="32">
        <v>5</v>
      </c>
      <c r="AQ12" s="35"/>
      <c r="AR12" s="25">
        <f t="shared" si="6"/>
        <v>4.25</v>
      </c>
      <c r="AS12" s="32">
        <v>4</v>
      </c>
      <c r="AT12" s="39">
        <v>3</v>
      </c>
      <c r="AU12" s="32">
        <v>5</v>
      </c>
      <c r="AV12" s="144">
        <v>5</v>
      </c>
      <c r="AW12" s="139"/>
      <c r="AX12" s="138">
        <f t="shared" si="7"/>
        <v>4</v>
      </c>
      <c r="AY12" s="125">
        <v>4</v>
      </c>
      <c r="AZ12" s="39">
        <v>3</v>
      </c>
      <c r="BA12" s="32">
        <v>5</v>
      </c>
      <c r="BB12" s="32">
        <v>4</v>
      </c>
      <c r="BC12" s="36"/>
      <c r="BD12" s="25" t="e">
        <f t="shared" si="8"/>
        <v>#DIV/0!</v>
      </c>
      <c r="BE12" s="32"/>
      <c r="BF12" s="39"/>
      <c r="BG12" s="32"/>
      <c r="BH12" s="32"/>
      <c r="BI12" s="36"/>
      <c r="BJ12" s="29">
        <f t="shared" si="9"/>
        <v>4.75</v>
      </c>
      <c r="BK12" s="32">
        <v>5</v>
      </c>
      <c r="BL12" s="39">
        <v>5</v>
      </c>
      <c r="BM12" s="32">
        <v>5</v>
      </c>
      <c r="BN12" s="32">
        <v>4</v>
      </c>
      <c r="BO12" s="31"/>
      <c r="BP12" s="17">
        <f t="shared" si="10"/>
        <v>4.75</v>
      </c>
      <c r="BQ12" s="32">
        <v>4</v>
      </c>
      <c r="BR12" s="39">
        <v>5</v>
      </c>
      <c r="BS12" s="32">
        <v>5</v>
      </c>
      <c r="BT12" s="32">
        <v>5</v>
      </c>
      <c r="BU12" s="18"/>
      <c r="BV12" s="17">
        <v>4</v>
      </c>
      <c r="BW12" s="17">
        <v>3</v>
      </c>
      <c r="BX12" s="17">
        <v>5</v>
      </c>
      <c r="BY12" s="18">
        <v>5</v>
      </c>
      <c r="BZ12" s="139"/>
      <c r="CA12" s="138">
        <f t="shared" si="11"/>
        <v>4.25</v>
      </c>
      <c r="CB12" s="125">
        <v>5</v>
      </c>
      <c r="CC12" s="39">
        <v>4</v>
      </c>
      <c r="CD12" s="32">
        <v>4</v>
      </c>
      <c r="CE12" s="32">
        <v>4</v>
      </c>
      <c r="CF12" s="36"/>
      <c r="CG12" s="25"/>
      <c r="CH12" s="32"/>
      <c r="CI12" s="39"/>
      <c r="CJ12" s="32"/>
      <c r="CK12" s="144"/>
      <c r="CL12" s="139"/>
      <c r="CM12" s="138">
        <f t="shared" si="12"/>
        <v>5</v>
      </c>
      <c r="CN12" s="125">
        <v>5</v>
      </c>
      <c r="CO12" s="39">
        <v>5</v>
      </c>
      <c r="CP12" s="32">
        <v>5</v>
      </c>
      <c r="CQ12" s="32">
        <v>5</v>
      </c>
    </row>
    <row r="13" spans="1:95" ht="30" customHeight="1" x14ac:dyDescent="0.25">
      <c r="A13" s="96"/>
      <c r="B13" s="2">
        <v>10</v>
      </c>
      <c r="C13" s="97" t="s">
        <v>87</v>
      </c>
      <c r="D13" s="104"/>
      <c r="E13" s="98"/>
      <c r="F13" s="68" t="s">
        <v>88</v>
      </c>
      <c r="G13" s="139"/>
      <c r="H13" s="138">
        <f t="shared" si="0"/>
        <v>5</v>
      </c>
      <c r="I13" s="125">
        <v>5</v>
      </c>
      <c r="J13" s="39">
        <v>5</v>
      </c>
      <c r="K13" s="32">
        <v>5</v>
      </c>
      <c r="L13" s="32">
        <v>5</v>
      </c>
      <c r="M13" s="31"/>
      <c r="N13" s="17">
        <f t="shared" si="1"/>
        <v>4.75</v>
      </c>
      <c r="O13" s="32">
        <v>4</v>
      </c>
      <c r="P13" s="39">
        <v>5</v>
      </c>
      <c r="Q13" s="32">
        <v>5</v>
      </c>
      <c r="R13" s="144">
        <v>5</v>
      </c>
      <c r="S13" s="152"/>
      <c r="T13" s="151">
        <f t="shared" si="2"/>
        <v>4.25</v>
      </c>
      <c r="U13" s="125">
        <v>4</v>
      </c>
      <c r="V13" s="39">
        <v>5</v>
      </c>
      <c r="W13" s="32">
        <v>5</v>
      </c>
      <c r="X13" s="144">
        <v>3</v>
      </c>
      <c r="Y13" s="155"/>
      <c r="Z13" s="156">
        <f t="shared" si="3"/>
        <v>4</v>
      </c>
      <c r="AA13" s="125">
        <v>3</v>
      </c>
      <c r="AB13" s="39">
        <v>5</v>
      </c>
      <c r="AC13" s="32">
        <v>5</v>
      </c>
      <c r="AD13" s="32">
        <v>3</v>
      </c>
      <c r="AE13" s="35"/>
      <c r="AF13" s="25">
        <f t="shared" si="4"/>
        <v>1.75</v>
      </c>
      <c r="AG13" s="32">
        <v>3</v>
      </c>
      <c r="AH13" s="39">
        <v>2</v>
      </c>
      <c r="AI13" s="32">
        <v>1</v>
      </c>
      <c r="AJ13" s="144">
        <v>1</v>
      </c>
      <c r="AK13" s="139"/>
      <c r="AL13" s="138">
        <f t="shared" si="5"/>
        <v>2.5</v>
      </c>
      <c r="AM13" s="125">
        <v>2</v>
      </c>
      <c r="AN13" s="39">
        <v>3</v>
      </c>
      <c r="AO13" s="32">
        <v>2</v>
      </c>
      <c r="AP13" s="32">
        <v>3</v>
      </c>
      <c r="AQ13" s="35"/>
      <c r="AR13" s="25">
        <f t="shared" si="6"/>
        <v>3.25</v>
      </c>
      <c r="AS13" s="32">
        <v>3</v>
      </c>
      <c r="AT13" s="39">
        <v>3</v>
      </c>
      <c r="AU13" s="32">
        <v>3</v>
      </c>
      <c r="AV13" s="144">
        <v>4</v>
      </c>
      <c r="AW13" s="139"/>
      <c r="AX13" s="138">
        <f t="shared" si="7"/>
        <v>4.5</v>
      </c>
      <c r="AY13" s="125">
        <v>4</v>
      </c>
      <c r="AZ13" s="39">
        <v>5</v>
      </c>
      <c r="BA13" s="32">
        <v>5</v>
      </c>
      <c r="BB13" s="32">
        <v>4</v>
      </c>
      <c r="BC13" s="36"/>
      <c r="BD13" s="25" t="e">
        <f t="shared" si="8"/>
        <v>#DIV/0!</v>
      </c>
      <c r="BE13" s="32"/>
      <c r="BF13" s="39"/>
      <c r="BG13" s="32"/>
      <c r="BH13" s="32"/>
      <c r="BI13" s="36"/>
      <c r="BJ13" s="29">
        <f t="shared" si="9"/>
        <v>3.75</v>
      </c>
      <c r="BK13" s="32">
        <v>3</v>
      </c>
      <c r="BL13" s="39">
        <v>4</v>
      </c>
      <c r="BM13" s="32">
        <v>4</v>
      </c>
      <c r="BN13" s="32">
        <v>4</v>
      </c>
      <c r="BO13" s="31"/>
      <c r="BP13" s="17">
        <f t="shared" si="10"/>
        <v>4.75</v>
      </c>
      <c r="BQ13" s="32">
        <v>4</v>
      </c>
      <c r="BR13" s="39">
        <v>5</v>
      </c>
      <c r="BS13" s="32">
        <v>5</v>
      </c>
      <c r="BT13" s="32">
        <v>5</v>
      </c>
      <c r="BU13" s="18"/>
      <c r="BV13" s="17">
        <v>5</v>
      </c>
      <c r="BW13" s="17">
        <v>5</v>
      </c>
      <c r="BX13" s="17">
        <v>5</v>
      </c>
      <c r="BY13" s="18">
        <v>5</v>
      </c>
      <c r="BZ13" s="139"/>
      <c r="CA13" s="138">
        <f t="shared" si="11"/>
        <v>4.5</v>
      </c>
      <c r="CB13" s="125">
        <v>4</v>
      </c>
      <c r="CC13" s="39">
        <v>5</v>
      </c>
      <c r="CD13" s="32">
        <v>5</v>
      </c>
      <c r="CE13" s="32">
        <v>4</v>
      </c>
      <c r="CF13" s="36"/>
      <c r="CG13" s="25"/>
      <c r="CH13" s="32"/>
      <c r="CI13" s="39"/>
      <c r="CJ13" s="32"/>
      <c r="CK13" s="144"/>
      <c r="CL13" s="139"/>
      <c r="CM13" s="138">
        <f t="shared" si="12"/>
        <v>3.5</v>
      </c>
      <c r="CN13" s="125">
        <v>2</v>
      </c>
      <c r="CO13" s="39">
        <v>2</v>
      </c>
      <c r="CP13" s="32">
        <v>5</v>
      </c>
      <c r="CQ13" s="32">
        <v>5</v>
      </c>
    </row>
    <row r="14" spans="1:95" ht="50.25" customHeight="1" x14ac:dyDescent="0.25">
      <c r="A14" s="96"/>
      <c r="B14" s="2"/>
      <c r="C14" s="105"/>
      <c r="D14" s="106"/>
      <c r="E14" s="107"/>
      <c r="F14" s="68" t="s">
        <v>89</v>
      </c>
      <c r="G14" s="139"/>
      <c r="H14" s="138">
        <f t="shared" si="0"/>
        <v>5</v>
      </c>
      <c r="I14" s="125">
        <v>5</v>
      </c>
      <c r="J14" s="39">
        <v>5</v>
      </c>
      <c r="K14" s="32">
        <v>5</v>
      </c>
      <c r="L14" s="32">
        <v>5</v>
      </c>
      <c r="M14" s="31"/>
      <c r="N14" s="17">
        <f t="shared" si="1"/>
        <v>4.75</v>
      </c>
      <c r="O14" s="32">
        <v>4</v>
      </c>
      <c r="P14" s="39">
        <v>5</v>
      </c>
      <c r="Q14" s="32">
        <v>5</v>
      </c>
      <c r="R14" s="144">
        <v>5</v>
      </c>
      <c r="S14" s="152"/>
      <c r="T14" s="151">
        <f t="shared" si="2"/>
        <v>4.5</v>
      </c>
      <c r="U14" s="125">
        <v>5</v>
      </c>
      <c r="V14" s="39">
        <v>5</v>
      </c>
      <c r="W14" s="32">
        <v>5</v>
      </c>
      <c r="X14" s="144">
        <v>3</v>
      </c>
      <c r="Y14" s="155"/>
      <c r="Z14" s="156">
        <f t="shared" si="3"/>
        <v>3.75</v>
      </c>
      <c r="AA14" s="125">
        <v>3</v>
      </c>
      <c r="AB14" s="39">
        <v>5</v>
      </c>
      <c r="AC14" s="32">
        <v>4</v>
      </c>
      <c r="AD14" s="32">
        <v>3</v>
      </c>
      <c r="AE14" s="35"/>
      <c r="AF14" s="25">
        <f t="shared" si="4"/>
        <v>2.5</v>
      </c>
      <c r="AG14" s="32">
        <v>2</v>
      </c>
      <c r="AH14" s="39">
        <v>2</v>
      </c>
      <c r="AI14" s="32">
        <v>3</v>
      </c>
      <c r="AJ14" s="144">
        <v>3</v>
      </c>
      <c r="AK14" s="139"/>
      <c r="AL14" s="138">
        <f t="shared" si="5"/>
        <v>2.75</v>
      </c>
      <c r="AM14" s="125">
        <v>3</v>
      </c>
      <c r="AN14" s="39">
        <v>2</v>
      </c>
      <c r="AO14" s="32">
        <v>2</v>
      </c>
      <c r="AP14" s="32">
        <v>4</v>
      </c>
      <c r="AQ14" s="35"/>
      <c r="AR14" s="25">
        <f t="shared" si="6"/>
        <v>3.5</v>
      </c>
      <c r="AS14" s="32">
        <v>3</v>
      </c>
      <c r="AT14" s="39">
        <v>3</v>
      </c>
      <c r="AU14" s="32">
        <v>4</v>
      </c>
      <c r="AV14" s="144">
        <v>4</v>
      </c>
      <c r="AW14" s="139"/>
      <c r="AX14" s="138">
        <f t="shared" si="7"/>
        <v>3</v>
      </c>
      <c r="AY14" s="125">
        <v>3</v>
      </c>
      <c r="AZ14" s="39">
        <v>2</v>
      </c>
      <c r="BA14" s="32">
        <v>3</v>
      </c>
      <c r="BB14" s="32">
        <v>4</v>
      </c>
      <c r="BC14" s="36"/>
      <c r="BD14" s="25" t="e">
        <f t="shared" si="8"/>
        <v>#DIV/0!</v>
      </c>
      <c r="BE14" s="32"/>
      <c r="BF14" s="39"/>
      <c r="BG14" s="32"/>
      <c r="BH14" s="32"/>
      <c r="BI14" s="36"/>
      <c r="BJ14" s="29">
        <f t="shared" si="9"/>
        <v>4.25</v>
      </c>
      <c r="BK14" s="32">
        <v>4</v>
      </c>
      <c r="BL14" s="39">
        <v>5</v>
      </c>
      <c r="BM14" s="32">
        <v>5</v>
      </c>
      <c r="BN14" s="32">
        <v>3</v>
      </c>
      <c r="BO14" s="31"/>
      <c r="BP14" s="17">
        <f t="shared" si="10"/>
        <v>3.75</v>
      </c>
      <c r="BQ14" s="32">
        <v>4</v>
      </c>
      <c r="BR14" s="39">
        <v>4</v>
      </c>
      <c r="BS14" s="32">
        <v>4</v>
      </c>
      <c r="BT14" s="32">
        <v>3</v>
      </c>
      <c r="BU14" s="18"/>
      <c r="BV14" s="17">
        <v>4</v>
      </c>
      <c r="BW14" s="17">
        <v>4</v>
      </c>
      <c r="BX14" s="17">
        <v>5</v>
      </c>
      <c r="BY14" s="18">
        <v>3</v>
      </c>
      <c r="BZ14" s="139"/>
      <c r="CA14" s="138">
        <f t="shared" si="11"/>
        <v>4.5</v>
      </c>
      <c r="CB14" s="125">
        <v>5</v>
      </c>
      <c r="CC14" s="39">
        <v>5</v>
      </c>
      <c r="CD14" s="32">
        <v>5</v>
      </c>
      <c r="CE14" s="32">
        <v>3</v>
      </c>
      <c r="CF14" s="36"/>
      <c r="CG14" s="25"/>
      <c r="CH14" s="32"/>
      <c r="CI14" s="39"/>
      <c r="CJ14" s="32"/>
      <c r="CK14" s="144"/>
      <c r="CL14" s="139"/>
      <c r="CM14" s="138">
        <f t="shared" si="12"/>
        <v>4.5</v>
      </c>
      <c r="CN14" s="125">
        <v>4</v>
      </c>
      <c r="CO14" s="39">
        <v>4</v>
      </c>
      <c r="CP14" s="32">
        <v>5</v>
      </c>
      <c r="CQ14" s="32">
        <v>5</v>
      </c>
    </row>
    <row r="15" spans="1:95" ht="40.5" customHeight="1" x14ac:dyDescent="0.25">
      <c r="A15" s="9"/>
      <c r="B15" s="108">
        <v>11</v>
      </c>
      <c r="C15" s="97" t="s">
        <v>90</v>
      </c>
      <c r="D15" s="98"/>
      <c r="E15" s="66" t="s">
        <v>91</v>
      </c>
      <c r="F15" s="68" t="s">
        <v>92</v>
      </c>
      <c r="G15" s="139"/>
      <c r="H15" s="138">
        <f t="shared" si="0"/>
        <v>3.75</v>
      </c>
      <c r="I15" s="125">
        <v>4</v>
      </c>
      <c r="J15" s="39">
        <v>4</v>
      </c>
      <c r="K15" s="32">
        <v>4</v>
      </c>
      <c r="L15" s="32">
        <v>3</v>
      </c>
      <c r="M15" s="31"/>
      <c r="N15" s="17">
        <f t="shared" si="1"/>
        <v>2.75</v>
      </c>
      <c r="O15" s="32">
        <v>2</v>
      </c>
      <c r="P15" s="39">
        <v>2</v>
      </c>
      <c r="Q15" s="32">
        <v>3</v>
      </c>
      <c r="R15" s="144">
        <v>4</v>
      </c>
      <c r="S15" s="152"/>
      <c r="T15" s="151">
        <f t="shared" si="2"/>
        <v>5</v>
      </c>
      <c r="U15" s="125">
        <v>5</v>
      </c>
      <c r="V15" s="39">
        <v>5</v>
      </c>
      <c r="W15" s="32">
        <v>5</v>
      </c>
      <c r="X15" s="144">
        <v>5</v>
      </c>
      <c r="Y15" s="155"/>
      <c r="Z15" s="156">
        <f t="shared" si="3"/>
        <v>2.75</v>
      </c>
      <c r="AA15" s="125">
        <v>2</v>
      </c>
      <c r="AB15" s="39">
        <v>2</v>
      </c>
      <c r="AC15" s="32">
        <v>4</v>
      </c>
      <c r="AD15" s="32">
        <v>3</v>
      </c>
      <c r="AE15" s="35"/>
      <c r="AF15" s="25">
        <f t="shared" si="4"/>
        <v>2</v>
      </c>
      <c r="AG15" s="32">
        <v>2</v>
      </c>
      <c r="AH15" s="39">
        <v>2</v>
      </c>
      <c r="AI15" s="32">
        <v>2</v>
      </c>
      <c r="AJ15" s="144">
        <v>2</v>
      </c>
      <c r="AK15" s="139"/>
      <c r="AL15" s="138">
        <f t="shared" si="5"/>
        <v>2</v>
      </c>
      <c r="AM15" s="125">
        <v>2</v>
      </c>
      <c r="AN15" s="39">
        <v>2</v>
      </c>
      <c r="AO15" s="32">
        <v>2</v>
      </c>
      <c r="AP15" s="32">
        <v>2</v>
      </c>
      <c r="AQ15" s="35"/>
      <c r="AR15" s="25">
        <f t="shared" si="6"/>
        <v>2.25</v>
      </c>
      <c r="AS15" s="32">
        <v>2</v>
      </c>
      <c r="AT15" s="39">
        <v>3</v>
      </c>
      <c r="AU15" s="32">
        <v>2</v>
      </c>
      <c r="AV15" s="144">
        <v>2</v>
      </c>
      <c r="AW15" s="139"/>
      <c r="AX15" s="138">
        <f t="shared" si="7"/>
        <v>1.25</v>
      </c>
      <c r="AY15" s="125">
        <v>1</v>
      </c>
      <c r="AZ15" s="39">
        <v>1</v>
      </c>
      <c r="BA15" s="32">
        <v>2</v>
      </c>
      <c r="BB15" s="32">
        <v>1</v>
      </c>
      <c r="BC15" s="36"/>
      <c r="BD15" s="25" t="e">
        <f t="shared" si="8"/>
        <v>#DIV/0!</v>
      </c>
      <c r="BE15" s="32"/>
      <c r="BF15" s="39"/>
      <c r="BG15" s="32"/>
      <c r="BH15" s="32"/>
      <c r="BI15" s="36"/>
      <c r="BJ15" s="29">
        <f t="shared" si="9"/>
        <v>3.5</v>
      </c>
      <c r="BK15" s="32">
        <v>2</v>
      </c>
      <c r="BL15" s="39">
        <v>5</v>
      </c>
      <c r="BM15" s="32">
        <v>4</v>
      </c>
      <c r="BN15" s="32">
        <v>3</v>
      </c>
      <c r="BO15" s="31"/>
      <c r="BP15" s="17">
        <f t="shared" si="10"/>
        <v>2.25</v>
      </c>
      <c r="BQ15" s="32">
        <v>1</v>
      </c>
      <c r="BR15" s="39">
        <v>3</v>
      </c>
      <c r="BS15" s="32">
        <v>3</v>
      </c>
      <c r="BT15" s="32">
        <v>2</v>
      </c>
      <c r="BU15" s="18"/>
      <c r="BV15" s="17">
        <v>3</v>
      </c>
      <c r="BW15" s="17">
        <v>2</v>
      </c>
      <c r="BX15" s="17">
        <v>3</v>
      </c>
      <c r="BY15" s="18">
        <v>2</v>
      </c>
      <c r="BZ15" s="139"/>
      <c r="CA15" s="138">
        <f t="shared" si="11"/>
        <v>3.5</v>
      </c>
      <c r="CB15" s="125">
        <v>2</v>
      </c>
      <c r="CC15" s="39">
        <v>5</v>
      </c>
      <c r="CD15" s="32">
        <v>5</v>
      </c>
      <c r="CE15" s="32">
        <v>2</v>
      </c>
      <c r="CF15" s="36"/>
      <c r="CG15" s="25"/>
      <c r="CH15" s="32"/>
      <c r="CI15" s="39"/>
      <c r="CJ15" s="32"/>
      <c r="CK15" s="144"/>
      <c r="CL15" s="139"/>
      <c r="CM15" s="138">
        <f t="shared" si="12"/>
        <v>3.5</v>
      </c>
      <c r="CN15" s="125">
        <v>2</v>
      </c>
      <c r="CO15" s="39">
        <v>2</v>
      </c>
      <c r="CP15" s="32">
        <v>5</v>
      </c>
      <c r="CQ15" s="32">
        <v>5</v>
      </c>
    </row>
    <row r="16" spans="1:95" ht="30.75" customHeight="1" x14ac:dyDescent="0.25">
      <c r="A16" s="9"/>
      <c r="B16" s="109"/>
      <c r="C16" s="99"/>
      <c r="D16" s="100"/>
      <c r="E16" s="66" t="s">
        <v>93</v>
      </c>
      <c r="F16" s="68" t="s">
        <v>94</v>
      </c>
      <c r="G16" s="139"/>
      <c r="H16" s="138">
        <f t="shared" si="0"/>
        <v>4.25</v>
      </c>
      <c r="I16" s="125">
        <v>3</v>
      </c>
      <c r="J16" s="39">
        <v>5</v>
      </c>
      <c r="K16" s="32">
        <v>5</v>
      </c>
      <c r="L16" s="32">
        <v>4</v>
      </c>
      <c r="M16" s="31"/>
      <c r="N16" s="17">
        <f t="shared" si="1"/>
        <v>2.75</v>
      </c>
      <c r="O16" s="32">
        <v>1</v>
      </c>
      <c r="P16" s="39">
        <v>2</v>
      </c>
      <c r="Q16" s="32">
        <v>3</v>
      </c>
      <c r="R16" s="144">
        <v>5</v>
      </c>
      <c r="S16" s="152"/>
      <c r="T16" s="151">
        <f t="shared" si="2"/>
        <v>4.25</v>
      </c>
      <c r="U16" s="125">
        <v>3</v>
      </c>
      <c r="V16" s="39">
        <v>5</v>
      </c>
      <c r="W16" s="32">
        <v>4</v>
      </c>
      <c r="X16" s="144">
        <v>5</v>
      </c>
      <c r="Y16" s="155"/>
      <c r="Z16" s="156">
        <f t="shared" si="3"/>
        <v>3</v>
      </c>
      <c r="AA16" s="125">
        <v>3</v>
      </c>
      <c r="AB16" s="39">
        <v>2</v>
      </c>
      <c r="AC16" s="32">
        <v>4</v>
      </c>
      <c r="AD16" s="32">
        <v>3</v>
      </c>
      <c r="AE16" s="35"/>
      <c r="AF16" s="25">
        <f t="shared" si="4"/>
        <v>2</v>
      </c>
      <c r="AG16" s="32">
        <v>2</v>
      </c>
      <c r="AH16" s="39">
        <v>2</v>
      </c>
      <c r="AI16" s="32">
        <v>2</v>
      </c>
      <c r="AJ16" s="144">
        <v>2</v>
      </c>
      <c r="AK16" s="139"/>
      <c r="AL16" s="138">
        <f t="shared" si="5"/>
        <v>3.5</v>
      </c>
      <c r="AM16" s="125">
        <v>3</v>
      </c>
      <c r="AN16" s="39">
        <v>4</v>
      </c>
      <c r="AO16" s="32">
        <v>5</v>
      </c>
      <c r="AP16" s="32">
        <v>2</v>
      </c>
      <c r="AQ16" s="35"/>
      <c r="AR16" s="25">
        <f t="shared" si="6"/>
        <v>3.5</v>
      </c>
      <c r="AS16" s="32">
        <v>4</v>
      </c>
      <c r="AT16" s="39">
        <v>3</v>
      </c>
      <c r="AU16" s="32">
        <v>4</v>
      </c>
      <c r="AV16" s="144">
        <v>3</v>
      </c>
      <c r="AW16" s="139"/>
      <c r="AX16" s="138">
        <f t="shared" si="7"/>
        <v>1.25</v>
      </c>
      <c r="AY16" s="125">
        <v>1</v>
      </c>
      <c r="AZ16" s="39">
        <v>1</v>
      </c>
      <c r="BA16" s="32">
        <v>2</v>
      </c>
      <c r="BB16" s="32">
        <v>1</v>
      </c>
      <c r="BC16" s="36"/>
      <c r="BD16" s="25" t="e">
        <f t="shared" si="8"/>
        <v>#DIV/0!</v>
      </c>
      <c r="BE16" s="32"/>
      <c r="BF16" s="39"/>
      <c r="BG16" s="32"/>
      <c r="BH16" s="32"/>
      <c r="BI16" s="36"/>
      <c r="BJ16" s="29">
        <f t="shared" si="9"/>
        <v>4</v>
      </c>
      <c r="BK16" s="32">
        <v>3</v>
      </c>
      <c r="BL16" s="39">
        <v>5</v>
      </c>
      <c r="BM16" s="32">
        <v>4</v>
      </c>
      <c r="BN16" s="32">
        <v>4</v>
      </c>
      <c r="BO16" s="31"/>
      <c r="BP16" s="17">
        <f t="shared" si="10"/>
        <v>2.5</v>
      </c>
      <c r="BQ16" s="32">
        <v>1</v>
      </c>
      <c r="BR16" s="39">
        <v>3</v>
      </c>
      <c r="BS16" s="32">
        <v>3</v>
      </c>
      <c r="BT16" s="32">
        <v>3</v>
      </c>
      <c r="BU16" s="18"/>
      <c r="BV16" s="17">
        <v>3</v>
      </c>
      <c r="BW16" s="17">
        <v>3</v>
      </c>
      <c r="BX16" s="17">
        <v>5</v>
      </c>
      <c r="BY16" s="18">
        <v>3</v>
      </c>
      <c r="BZ16" s="139"/>
      <c r="CA16" s="138">
        <f t="shared" si="11"/>
        <v>3.5</v>
      </c>
      <c r="CB16" s="125">
        <v>3</v>
      </c>
      <c r="CC16" s="39">
        <v>5</v>
      </c>
      <c r="CD16" s="32">
        <v>4</v>
      </c>
      <c r="CE16" s="32">
        <v>2</v>
      </c>
      <c r="CF16" s="36"/>
      <c r="CG16" s="25"/>
      <c r="CH16" s="32"/>
      <c r="CI16" s="39"/>
      <c r="CJ16" s="32"/>
      <c r="CK16" s="144"/>
      <c r="CL16" s="139"/>
      <c r="CM16" s="138">
        <f t="shared" si="12"/>
        <v>3.5</v>
      </c>
      <c r="CN16" s="125">
        <v>3</v>
      </c>
      <c r="CO16" s="39">
        <v>1</v>
      </c>
      <c r="CP16" s="32">
        <v>5</v>
      </c>
      <c r="CQ16" s="32">
        <v>5</v>
      </c>
    </row>
    <row r="17" spans="1:95" ht="38.25" customHeight="1" thickBot="1" x14ac:dyDescent="0.3">
      <c r="A17" s="9"/>
      <c r="B17" s="109"/>
      <c r="C17" s="99"/>
      <c r="D17" s="100"/>
      <c r="E17" s="67" t="s">
        <v>95</v>
      </c>
      <c r="F17" s="69" t="s">
        <v>96</v>
      </c>
      <c r="G17" s="139"/>
      <c r="H17" s="162">
        <f t="shared" si="0"/>
        <v>1.75</v>
      </c>
      <c r="I17" s="163">
        <v>1</v>
      </c>
      <c r="J17" s="164">
        <v>0</v>
      </c>
      <c r="K17" s="165">
        <v>5</v>
      </c>
      <c r="L17" s="165">
        <v>1</v>
      </c>
      <c r="M17" s="166"/>
      <c r="N17" s="167">
        <f t="shared" si="1"/>
        <v>1.75</v>
      </c>
      <c r="O17" s="165">
        <v>1</v>
      </c>
      <c r="P17" s="164">
        <v>2</v>
      </c>
      <c r="Q17" s="165">
        <v>3</v>
      </c>
      <c r="R17" s="168">
        <v>1</v>
      </c>
      <c r="S17" s="152"/>
      <c r="T17" s="169">
        <f t="shared" si="2"/>
        <v>3.5</v>
      </c>
      <c r="U17" s="163">
        <v>3</v>
      </c>
      <c r="V17" s="164">
        <v>5</v>
      </c>
      <c r="W17" s="165">
        <v>4</v>
      </c>
      <c r="X17" s="168">
        <v>2</v>
      </c>
      <c r="Y17" s="170"/>
      <c r="Z17" s="171">
        <f t="shared" si="3"/>
        <v>2.5</v>
      </c>
      <c r="AA17" s="163">
        <v>3</v>
      </c>
      <c r="AB17" s="164">
        <v>2</v>
      </c>
      <c r="AC17" s="165">
        <v>3</v>
      </c>
      <c r="AD17" s="165">
        <v>2</v>
      </c>
      <c r="AE17" s="35"/>
      <c r="AF17" s="172">
        <f t="shared" si="4"/>
        <v>1.75</v>
      </c>
      <c r="AG17" s="165">
        <v>1</v>
      </c>
      <c r="AH17" s="164">
        <v>2</v>
      </c>
      <c r="AI17" s="165">
        <v>2</v>
      </c>
      <c r="AJ17" s="168">
        <v>2</v>
      </c>
      <c r="AK17" s="139" t="s">
        <v>97</v>
      </c>
      <c r="AL17" s="162">
        <f t="shared" si="5"/>
        <v>3</v>
      </c>
      <c r="AM17" s="163">
        <v>2</v>
      </c>
      <c r="AN17" s="164">
        <v>4</v>
      </c>
      <c r="AO17" s="165">
        <v>4</v>
      </c>
      <c r="AP17" s="165">
        <v>2</v>
      </c>
      <c r="AQ17" s="35"/>
      <c r="AR17" s="172">
        <f t="shared" si="6"/>
        <v>3.5</v>
      </c>
      <c r="AS17" s="165">
        <v>3</v>
      </c>
      <c r="AT17" s="164">
        <v>3</v>
      </c>
      <c r="AU17" s="165">
        <v>4</v>
      </c>
      <c r="AV17" s="168">
        <v>4</v>
      </c>
      <c r="AW17" s="139"/>
      <c r="AX17" s="162">
        <f t="shared" si="7"/>
        <v>1.25</v>
      </c>
      <c r="AY17" s="163">
        <v>1</v>
      </c>
      <c r="AZ17" s="164">
        <v>1</v>
      </c>
      <c r="BA17" s="165">
        <v>2</v>
      </c>
      <c r="BB17" s="165">
        <v>1</v>
      </c>
      <c r="BC17" s="36"/>
      <c r="BD17" s="172" t="e">
        <f t="shared" si="8"/>
        <v>#DIV/0!</v>
      </c>
      <c r="BE17" s="165"/>
      <c r="BF17" s="164"/>
      <c r="BG17" s="165"/>
      <c r="BH17" s="165"/>
      <c r="BI17" s="36"/>
      <c r="BJ17" s="173">
        <f t="shared" si="9"/>
        <v>4.25</v>
      </c>
      <c r="BK17" s="165">
        <v>5</v>
      </c>
      <c r="BL17" s="164">
        <v>4</v>
      </c>
      <c r="BM17" s="165">
        <v>4</v>
      </c>
      <c r="BN17" s="165">
        <v>4</v>
      </c>
      <c r="BO17" s="166"/>
      <c r="BP17" s="167">
        <f t="shared" si="10"/>
        <v>2.5</v>
      </c>
      <c r="BQ17" s="165">
        <v>1</v>
      </c>
      <c r="BR17" s="164">
        <v>3</v>
      </c>
      <c r="BS17" s="165">
        <v>3</v>
      </c>
      <c r="BT17" s="165">
        <v>3</v>
      </c>
      <c r="BU17" s="174"/>
      <c r="BV17" s="167">
        <v>2</v>
      </c>
      <c r="BW17" s="167">
        <v>2</v>
      </c>
      <c r="BX17" s="167">
        <v>4</v>
      </c>
      <c r="BY17" s="174">
        <v>3</v>
      </c>
      <c r="BZ17" s="139"/>
      <c r="CA17" s="162">
        <f t="shared" si="11"/>
        <v>3.5</v>
      </c>
      <c r="CB17" s="163">
        <v>2</v>
      </c>
      <c r="CC17" s="164">
        <v>5</v>
      </c>
      <c r="CD17" s="165">
        <v>5</v>
      </c>
      <c r="CE17" s="165">
        <v>2</v>
      </c>
      <c r="CF17" s="36"/>
      <c r="CG17" s="172"/>
      <c r="CH17" s="165"/>
      <c r="CI17" s="164"/>
      <c r="CJ17" s="165"/>
      <c r="CK17" s="168"/>
      <c r="CL17" s="139"/>
      <c r="CM17" s="162">
        <f t="shared" si="12"/>
        <v>3.5</v>
      </c>
      <c r="CN17" s="125">
        <v>3</v>
      </c>
      <c r="CO17" s="39">
        <v>1</v>
      </c>
      <c r="CP17" s="32">
        <v>5</v>
      </c>
      <c r="CQ17" s="32">
        <v>5</v>
      </c>
    </row>
    <row r="18" spans="1:95" ht="30" customHeight="1" thickBot="1" x14ac:dyDescent="0.3">
      <c r="A18" s="175" t="s">
        <v>98</v>
      </c>
      <c r="B18" s="176"/>
      <c r="C18" s="176"/>
      <c r="D18" s="176"/>
      <c r="E18" s="176"/>
      <c r="F18" s="177"/>
      <c r="G18" s="178"/>
      <c r="H18" s="179">
        <f>AVERAGE(I$18:L$18)</f>
        <v>38.75</v>
      </c>
      <c r="I18" s="180">
        <f>SUM(I9:I17)</f>
        <v>37</v>
      </c>
      <c r="J18" s="181">
        <f>SUM(J9:J17)</f>
        <v>39</v>
      </c>
      <c r="K18" s="181">
        <f>SUM(K9:K17)</f>
        <v>43</v>
      </c>
      <c r="L18" s="181">
        <f>SUM(L9:L17)</f>
        <v>36</v>
      </c>
      <c r="M18" s="178"/>
      <c r="N18" s="181">
        <f>AVERAGE(O18:R18)</f>
        <v>35</v>
      </c>
      <c r="O18" s="181">
        <f>SUM(O9:O17)</f>
        <v>29</v>
      </c>
      <c r="P18" s="181">
        <f>SUM(P9:P17)</f>
        <v>35</v>
      </c>
      <c r="Q18" s="181">
        <f>SUM(Q9:Q17)</f>
        <v>37</v>
      </c>
      <c r="R18" s="182">
        <f>SUM(R9:R17)</f>
        <v>39</v>
      </c>
      <c r="S18" s="178"/>
      <c r="T18" s="179">
        <f>AVERAGE(U$18:X$18)</f>
        <v>38.5</v>
      </c>
      <c r="U18" s="180">
        <f>SUM(U9:U17)</f>
        <v>38</v>
      </c>
      <c r="V18" s="181">
        <f>SUM(V9:V17)</f>
        <v>45</v>
      </c>
      <c r="W18" s="181">
        <f>SUM(W9:W17)</f>
        <v>39</v>
      </c>
      <c r="X18" s="182">
        <f>SUM(X9:X17)</f>
        <v>32</v>
      </c>
      <c r="Y18" s="178"/>
      <c r="Z18" s="179">
        <f>AVERAGE(AA18:AD18)</f>
        <v>30.5</v>
      </c>
      <c r="AA18" s="180">
        <f>SUM(AA9:AA17)</f>
        <v>28</v>
      </c>
      <c r="AB18" s="181">
        <f>SUM(AB9:AB17)</f>
        <v>32</v>
      </c>
      <c r="AC18" s="181">
        <f>SUM(AC9:AC17)</f>
        <v>38</v>
      </c>
      <c r="AD18" s="181">
        <f>SUM(AD9:AD17)</f>
        <v>24</v>
      </c>
      <c r="AE18" s="178"/>
      <c r="AF18" s="181">
        <f>AVERAGE(AG$18:AJ$18)</f>
        <v>26.5</v>
      </c>
      <c r="AG18" s="181">
        <f>SUM(AG9:AG17)</f>
        <v>27</v>
      </c>
      <c r="AH18" s="181">
        <f>SUM(AH9:AH17)</f>
        <v>26</v>
      </c>
      <c r="AI18" s="181">
        <f>SUM(AI9:AI17)</f>
        <v>27</v>
      </c>
      <c r="AJ18" s="182">
        <f>SUM(AJ9:AJ17)</f>
        <v>26</v>
      </c>
      <c r="AK18" s="178"/>
      <c r="AL18" s="179">
        <f>AVERAGE(AM$18:AP$18)</f>
        <v>30.5</v>
      </c>
      <c r="AM18" s="180">
        <f>SUM(AM9:AM17)</f>
        <v>28</v>
      </c>
      <c r="AN18" s="181">
        <f>SUM(AN9:AN17)</f>
        <v>31</v>
      </c>
      <c r="AO18" s="181">
        <f>SUM(AO9:AO17)</f>
        <v>33</v>
      </c>
      <c r="AP18" s="181">
        <f>SUM(AP9:AP17)</f>
        <v>30</v>
      </c>
      <c r="AQ18" s="178"/>
      <c r="AR18" s="181">
        <f>AVERAGE(AS$18:AV$18)</f>
        <v>33.75</v>
      </c>
      <c r="AS18" s="181">
        <f>SUM(AS9:AS17)</f>
        <v>31</v>
      </c>
      <c r="AT18" s="181">
        <f>SUM(AT9:AT17)</f>
        <v>33</v>
      </c>
      <c r="AU18" s="181">
        <f>SUM(AU9:AU17)</f>
        <v>35</v>
      </c>
      <c r="AV18" s="182">
        <f>SUM(AV9:AV17)</f>
        <v>36</v>
      </c>
      <c r="AW18" s="178"/>
      <c r="AX18" s="179">
        <f>AVERAGE(AY$18:BB$18)</f>
        <v>24</v>
      </c>
      <c r="AY18" s="180">
        <f>SUM(AY9:AY17)</f>
        <v>24</v>
      </c>
      <c r="AZ18" s="181">
        <f>SUM(AZ9:AZ17)</f>
        <v>20</v>
      </c>
      <c r="BA18" s="181">
        <f>SUM(BA9:BA17)</f>
        <v>28</v>
      </c>
      <c r="BB18" s="181">
        <f>SUM(BB9:BB17)</f>
        <v>24</v>
      </c>
      <c r="BC18" s="178"/>
      <c r="BD18" s="181">
        <f>AVERAGE(BE$18:BH$18)</f>
        <v>0</v>
      </c>
      <c r="BE18" s="181">
        <f>SUM(BE9:BE17)</f>
        <v>0</v>
      </c>
      <c r="BF18" s="181">
        <f>SUM(BF9:BF17)</f>
        <v>0</v>
      </c>
      <c r="BG18" s="181">
        <f>SUM(BG9:BG17)</f>
        <v>0</v>
      </c>
      <c r="BH18" s="181">
        <f>SUM(BH9:BH17)</f>
        <v>0</v>
      </c>
      <c r="BI18" s="178"/>
      <c r="BJ18" s="181">
        <f>AVERAGE(BK$18:BN$18)</f>
        <v>38</v>
      </c>
      <c r="BK18" s="181">
        <f>SUM(BK9:BK17)</f>
        <v>35</v>
      </c>
      <c r="BL18" s="181">
        <f>SUM(BL9:BL17)</f>
        <v>42</v>
      </c>
      <c r="BM18" s="181">
        <f>SUM(BM9:BM17)</f>
        <v>41</v>
      </c>
      <c r="BN18" s="181">
        <f>SUM(BN9:BN17)</f>
        <v>34</v>
      </c>
      <c r="BO18" s="178"/>
      <c r="BP18" s="181">
        <f>AVERAGE(BQ$18:BT$18)</f>
        <v>33.25</v>
      </c>
      <c r="BQ18" s="181">
        <f>SUM(BQ9:BQ17)</f>
        <v>27</v>
      </c>
      <c r="BR18" s="181">
        <f>SUM(BR9:BR17)</f>
        <v>36</v>
      </c>
      <c r="BS18" s="181">
        <f>SUM(BS9:BS17)</f>
        <v>36</v>
      </c>
      <c r="BT18" s="181">
        <f>SUM(BT9:BT17)</f>
        <v>34</v>
      </c>
      <c r="BU18" s="183">
        <f>AVERAGE(BV$18:BY$18)</f>
        <v>35</v>
      </c>
      <c r="BV18" s="184">
        <f>SUM(BV9:BV17)</f>
        <v>33</v>
      </c>
      <c r="BW18" s="181">
        <f>SUM(BW9:BW17)</f>
        <v>31</v>
      </c>
      <c r="BX18" s="181">
        <f>SUM(BX9:BX17)</f>
        <v>42</v>
      </c>
      <c r="BY18" s="182">
        <f>SUM(BY9:BY17)</f>
        <v>34</v>
      </c>
      <c r="BZ18" s="178"/>
      <c r="CA18" s="185">
        <f t="shared" si="11"/>
        <v>37.25</v>
      </c>
      <c r="CB18" s="180">
        <f>SUM(CB9:CB17)</f>
        <v>36</v>
      </c>
      <c r="CC18" s="181">
        <f>SUM(CC9:CC17)</f>
        <v>43</v>
      </c>
      <c r="CD18" s="181">
        <f>SUM(CD9:CD17)</f>
        <v>41</v>
      </c>
      <c r="CE18" s="181">
        <f>SUM(CE9:CE17)</f>
        <v>29</v>
      </c>
      <c r="CF18" s="178"/>
      <c r="CG18" s="181">
        <f>AVERAGE(CH18:CK18)</f>
        <v>0</v>
      </c>
      <c r="CH18" s="181">
        <f>SUM(CH9:CH17)</f>
        <v>0</v>
      </c>
      <c r="CI18" s="181">
        <f>SUM(CI9:CI17)</f>
        <v>0</v>
      </c>
      <c r="CJ18" s="181">
        <f>SUM(CJ9:CJ17)</f>
        <v>0</v>
      </c>
      <c r="CK18" s="182">
        <f>SUM(CK9:CK17)</f>
        <v>0</v>
      </c>
      <c r="CL18" s="178"/>
      <c r="CM18" s="185">
        <f t="shared" si="12"/>
        <v>37.5</v>
      </c>
      <c r="CN18" s="126">
        <f>SUM(CN9:CN17)</f>
        <v>33</v>
      </c>
      <c r="CO18" s="13">
        <f>SUM(CO9:CO17)</f>
        <v>28</v>
      </c>
      <c r="CP18" s="13">
        <f>SUM(CP9:CP17)</f>
        <v>45</v>
      </c>
      <c r="CQ18" s="13">
        <f>SUM(CQ9:CQ17)</f>
        <v>44</v>
      </c>
    </row>
    <row r="19" spans="1:95" ht="26.25" hidden="1" customHeight="1" thickBot="1" x14ac:dyDescent="0.3">
      <c r="A19" s="186" t="s">
        <v>122</v>
      </c>
      <c r="B19" s="187"/>
      <c r="C19" s="187"/>
      <c r="D19" s="187"/>
      <c r="E19" s="187"/>
      <c r="F19" s="188"/>
      <c r="G19" s="178"/>
      <c r="H19" s="189">
        <f>AVERAGE(I$19:L$19)</f>
        <v>3.25</v>
      </c>
      <c r="I19" s="190">
        <v>2</v>
      </c>
      <c r="J19" s="190">
        <v>5</v>
      </c>
      <c r="K19" s="190">
        <v>5</v>
      </c>
      <c r="L19" s="190">
        <v>1</v>
      </c>
      <c r="M19" s="178"/>
      <c r="N19" s="180">
        <f>AVERAGE(O19:R19)</f>
        <v>6.25</v>
      </c>
      <c r="O19" s="190">
        <v>7</v>
      </c>
      <c r="P19" s="190">
        <v>7</v>
      </c>
      <c r="Q19" s="190">
        <v>8</v>
      </c>
      <c r="R19" s="191">
        <v>3</v>
      </c>
      <c r="S19" s="178"/>
      <c r="T19" s="189">
        <f>AVERAGE(U$19:X$19)</f>
        <v>3.75</v>
      </c>
      <c r="U19" s="190">
        <v>1</v>
      </c>
      <c r="V19" s="190">
        <v>1</v>
      </c>
      <c r="W19" s="190">
        <v>7</v>
      </c>
      <c r="X19" s="191">
        <v>6</v>
      </c>
      <c r="Y19" s="178"/>
      <c r="Z19" s="189">
        <f>AVERAGE(AA19:AD19)</f>
        <v>9</v>
      </c>
      <c r="AA19" s="190">
        <v>11</v>
      </c>
      <c r="AB19" s="190">
        <v>10</v>
      </c>
      <c r="AC19" s="190">
        <v>6</v>
      </c>
      <c r="AD19" s="190">
        <v>9</v>
      </c>
      <c r="AE19" s="192"/>
      <c r="AF19" s="180">
        <f>AVERAGE(AG$19:AJ$19)</f>
        <v>10.5</v>
      </c>
      <c r="AG19" s="190">
        <v>10</v>
      </c>
      <c r="AH19" s="190">
        <v>11</v>
      </c>
      <c r="AI19" s="190">
        <v>11</v>
      </c>
      <c r="AJ19" s="191">
        <v>10</v>
      </c>
      <c r="AK19" s="178"/>
      <c r="AL19" s="189">
        <f>AVERAGE(AM$19:AP$19)</f>
        <v>9.25</v>
      </c>
      <c r="AM19" s="190">
        <v>8</v>
      </c>
      <c r="AN19" s="190">
        <v>9</v>
      </c>
      <c r="AO19" s="190">
        <v>9</v>
      </c>
      <c r="AP19" s="190">
        <v>11</v>
      </c>
      <c r="AQ19" s="192"/>
      <c r="AR19" s="180">
        <f>AVERAGE(AS$19:AV$19)</f>
        <v>7.25</v>
      </c>
      <c r="AS19" s="190">
        <v>6</v>
      </c>
      <c r="AT19" s="190">
        <v>8</v>
      </c>
      <c r="AU19" s="190">
        <v>10</v>
      </c>
      <c r="AV19" s="191">
        <v>5</v>
      </c>
      <c r="AW19" s="178"/>
      <c r="AX19" s="189">
        <f>AVERAGE(AY$19:BB$19)</f>
        <v>12</v>
      </c>
      <c r="AY19" s="190">
        <v>12</v>
      </c>
      <c r="AZ19" s="190">
        <v>12</v>
      </c>
      <c r="BA19" s="190">
        <v>12</v>
      </c>
      <c r="BB19" s="190">
        <v>12</v>
      </c>
      <c r="BC19" s="192"/>
      <c r="BD19" s="180" t="e">
        <f>AVERAGE(BE$19:BH$19)</f>
        <v>#DIV/0!</v>
      </c>
      <c r="BE19" s="190"/>
      <c r="BF19" s="190"/>
      <c r="BG19" s="190"/>
      <c r="BH19" s="190"/>
      <c r="BI19" s="192"/>
      <c r="BJ19" s="180">
        <f>AVERAGE(BK$19:BN$19)</f>
        <v>4.75</v>
      </c>
      <c r="BK19" s="190">
        <v>5</v>
      </c>
      <c r="BL19" s="190">
        <v>4</v>
      </c>
      <c r="BM19" s="190">
        <v>2</v>
      </c>
      <c r="BN19" s="190">
        <v>8</v>
      </c>
      <c r="BO19" s="192"/>
      <c r="BP19" s="180">
        <f>AVERAGE(BQ$19:BT$19)</f>
        <v>5.25</v>
      </c>
      <c r="BQ19" s="190">
        <v>9</v>
      </c>
      <c r="BR19" s="190">
        <v>2</v>
      </c>
      <c r="BS19" s="190">
        <v>3</v>
      </c>
      <c r="BT19" s="190">
        <v>7</v>
      </c>
      <c r="BU19" s="193">
        <f>AVERAGE(BV$19:BY$19)</f>
        <v>3.5</v>
      </c>
      <c r="BV19" s="184">
        <v>5</v>
      </c>
      <c r="BW19" s="180">
        <v>5</v>
      </c>
      <c r="BX19" s="180">
        <v>2</v>
      </c>
      <c r="BY19" s="183">
        <v>2</v>
      </c>
      <c r="BZ19" s="178"/>
      <c r="CA19" s="189">
        <f>AVERAGE(CB$19:CE$19)</f>
        <v>4.25</v>
      </c>
      <c r="CB19" s="190">
        <v>3</v>
      </c>
      <c r="CC19" s="190">
        <v>6</v>
      </c>
      <c r="CD19" s="190">
        <v>4</v>
      </c>
      <c r="CE19" s="190">
        <v>4</v>
      </c>
      <c r="CF19" s="192"/>
      <c r="CG19" s="180" t="e">
        <f>AVERAGE(CH19:CK19)</f>
        <v>#DIV/0!</v>
      </c>
      <c r="CH19" s="190"/>
      <c r="CI19" s="190"/>
      <c r="CJ19" s="190"/>
      <c r="CK19" s="191"/>
      <c r="CL19" s="178"/>
      <c r="CM19" s="189">
        <f>AVERAGE(CN$19:CQ$19)</f>
        <v>2.5</v>
      </c>
      <c r="CN19" s="65">
        <v>4</v>
      </c>
      <c r="CO19" s="65">
        <v>3</v>
      </c>
      <c r="CP19" s="65">
        <v>1</v>
      </c>
      <c r="CQ19" s="65">
        <v>2</v>
      </c>
    </row>
    <row r="20" spans="1:95" ht="24.75" customHeight="1" thickBot="1" x14ac:dyDescent="0.4">
      <c r="A20" s="194" t="s">
        <v>99</v>
      </c>
      <c r="B20" s="194"/>
      <c r="C20" s="194"/>
      <c r="D20" s="194"/>
      <c r="E20" s="194"/>
      <c r="F20" s="194"/>
      <c r="G20" s="195"/>
      <c r="H20" s="196">
        <v>2</v>
      </c>
      <c r="I20" s="197"/>
      <c r="J20" s="197"/>
      <c r="K20" s="197"/>
      <c r="L20" s="197"/>
      <c r="M20" s="198"/>
      <c r="N20" s="197">
        <v>7</v>
      </c>
      <c r="O20" s="197"/>
      <c r="P20" s="197"/>
      <c r="Q20" s="197"/>
      <c r="R20" s="197"/>
      <c r="S20" s="199"/>
      <c r="T20" s="200">
        <v>3</v>
      </c>
      <c r="U20" s="197"/>
      <c r="V20" s="197"/>
      <c r="W20" s="197"/>
      <c r="X20" s="197"/>
      <c r="Y20" s="195"/>
      <c r="Z20" s="196">
        <v>9</v>
      </c>
      <c r="AA20" s="197"/>
      <c r="AB20" s="197"/>
      <c r="AC20" s="197"/>
      <c r="AD20" s="197"/>
      <c r="AE20" s="198"/>
      <c r="AF20" s="197">
        <v>11</v>
      </c>
      <c r="AG20" s="197"/>
      <c r="AH20" s="197"/>
      <c r="AI20" s="197"/>
      <c r="AJ20" s="197"/>
      <c r="AK20" s="195"/>
      <c r="AL20" s="196">
        <v>10</v>
      </c>
      <c r="AM20" s="197"/>
      <c r="AN20" s="197"/>
      <c r="AO20" s="197"/>
      <c r="AP20" s="197"/>
      <c r="AQ20" s="198"/>
      <c r="AR20" s="197">
        <v>8</v>
      </c>
      <c r="AS20" s="197"/>
      <c r="AT20" s="197"/>
      <c r="AU20" s="197"/>
      <c r="AV20" s="197"/>
      <c r="AW20" s="195"/>
      <c r="AX20" s="196">
        <v>12</v>
      </c>
      <c r="AY20" s="197"/>
      <c r="AZ20" s="197"/>
      <c r="BA20" s="197"/>
      <c r="BB20" s="197"/>
      <c r="BC20" s="201"/>
      <c r="BD20" s="202"/>
      <c r="BE20" s="197"/>
      <c r="BF20" s="197"/>
      <c r="BG20" s="197"/>
      <c r="BH20" s="197"/>
      <c r="BI20" s="201"/>
      <c r="BJ20" s="202">
        <v>5</v>
      </c>
      <c r="BK20" s="197"/>
      <c r="BL20" s="197"/>
      <c r="BM20" s="197"/>
      <c r="BN20" s="197"/>
      <c r="BO20" s="201"/>
      <c r="BP20" s="202">
        <v>6</v>
      </c>
      <c r="BQ20" s="197"/>
      <c r="BR20" s="197"/>
      <c r="BS20" s="197"/>
      <c r="BT20" s="197"/>
      <c r="BU20" s="202"/>
      <c r="BV20" s="197"/>
      <c r="BW20" s="197"/>
      <c r="BX20" s="197"/>
      <c r="BY20" s="197"/>
      <c r="BZ20" s="195"/>
      <c r="CA20" s="196">
        <v>4</v>
      </c>
      <c r="CB20" s="197"/>
      <c r="CC20" s="197"/>
      <c r="CD20" s="197"/>
      <c r="CE20" s="197"/>
      <c r="CF20" s="201"/>
      <c r="CG20" s="202"/>
      <c r="CH20" s="197"/>
      <c r="CI20" s="197"/>
      <c r="CJ20" s="197"/>
      <c r="CK20" s="197"/>
      <c r="CL20" s="195"/>
      <c r="CM20" s="196">
        <v>1</v>
      </c>
      <c r="CN20" s="70"/>
      <c r="CO20" s="70"/>
      <c r="CP20" s="70"/>
      <c r="CQ20" s="70"/>
    </row>
  </sheetData>
  <mergeCells count="88">
    <mergeCell ref="B2:CM2"/>
    <mergeCell ref="CL3:CM3"/>
    <mergeCell ref="CL4:CM4"/>
    <mergeCell ref="CL5:CM5"/>
    <mergeCell ref="CL6:CM6"/>
    <mergeCell ref="CL7:CM7"/>
    <mergeCell ref="BZ3:CA3"/>
    <mergeCell ref="BZ4:CA4"/>
    <mergeCell ref="BZ5:CA5"/>
    <mergeCell ref="BZ6:CA6"/>
    <mergeCell ref="BZ7:CA7"/>
    <mergeCell ref="S3:T3"/>
    <mergeCell ref="S4:T4"/>
    <mergeCell ref="S5:T5"/>
    <mergeCell ref="S6:T6"/>
    <mergeCell ref="S7:T7"/>
    <mergeCell ref="G3:H3"/>
    <mergeCell ref="G4:H4"/>
    <mergeCell ref="G5:H5"/>
    <mergeCell ref="G6:H6"/>
    <mergeCell ref="G7:H7"/>
    <mergeCell ref="A9:A14"/>
    <mergeCell ref="A18:F18"/>
    <mergeCell ref="A19:F19"/>
    <mergeCell ref="C15:D17"/>
    <mergeCell ref="C9:E9"/>
    <mergeCell ref="C10:E10"/>
    <mergeCell ref="C11:E11"/>
    <mergeCell ref="C12:E12"/>
    <mergeCell ref="C13:E14"/>
    <mergeCell ref="B15:B17"/>
    <mergeCell ref="C7:D7"/>
    <mergeCell ref="C5:D5"/>
    <mergeCell ref="C6:D6"/>
    <mergeCell ref="C4:D4"/>
    <mergeCell ref="C3:D3"/>
    <mergeCell ref="E3:E8"/>
    <mergeCell ref="M3:N3"/>
    <mergeCell ref="M4:N4"/>
    <mergeCell ref="M5:N5"/>
    <mergeCell ref="M6:N6"/>
    <mergeCell ref="Y3:Z3"/>
    <mergeCell ref="Y4:Z4"/>
    <mergeCell ref="Y5:Z5"/>
    <mergeCell ref="Y6:Z6"/>
    <mergeCell ref="AE3:AF3"/>
    <mergeCell ref="AE4:AF4"/>
    <mergeCell ref="AE5:AF5"/>
    <mergeCell ref="AE6:AF6"/>
    <mergeCell ref="AK3:AL3"/>
    <mergeCell ref="AK4:AL4"/>
    <mergeCell ref="AK5:AL5"/>
    <mergeCell ref="AK6:AL6"/>
    <mergeCell ref="BI3:BJ3"/>
    <mergeCell ref="BI4:BJ4"/>
    <mergeCell ref="BI5:BJ5"/>
    <mergeCell ref="BI6:BJ6"/>
    <mergeCell ref="AQ3:AR3"/>
    <mergeCell ref="AQ4:AR4"/>
    <mergeCell ref="AQ5:AR5"/>
    <mergeCell ref="AQ6:AR6"/>
    <mergeCell ref="AW3:AX3"/>
    <mergeCell ref="AW4:AX4"/>
    <mergeCell ref="AW5:AX5"/>
    <mergeCell ref="AW6:AX6"/>
    <mergeCell ref="BC5:BD5"/>
    <mergeCell ref="M7:N7"/>
    <mergeCell ref="Y7:Z7"/>
    <mergeCell ref="AE7:AF7"/>
    <mergeCell ref="AK7:AL7"/>
    <mergeCell ref="AQ7:AR7"/>
    <mergeCell ref="BC6:BD6"/>
    <mergeCell ref="A20:F20"/>
    <mergeCell ref="BO7:BP7"/>
    <mergeCell ref="AW7:AX7"/>
    <mergeCell ref="BC7:BD7"/>
    <mergeCell ref="CF3:CG3"/>
    <mergeCell ref="CF4:CG4"/>
    <mergeCell ref="CF5:CG5"/>
    <mergeCell ref="CF6:CG6"/>
    <mergeCell ref="CF7:CG7"/>
    <mergeCell ref="BI7:BJ7"/>
    <mergeCell ref="BO3:BP3"/>
    <mergeCell ref="BO4:BP4"/>
    <mergeCell ref="BO5:BP5"/>
    <mergeCell ref="BO6:BP6"/>
    <mergeCell ref="BC3:BD3"/>
    <mergeCell ref="BC4:BD4"/>
  </mergeCells>
  <pageMargins left="0.7" right="0.7" top="0.75" bottom="0.75" header="0.3" footer="0.3"/>
  <pageSetup paperSize="3" scale="1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CBA5E-17E6-492E-BBCF-8DE4608B605B}">
  <dimension ref="A1:N16"/>
  <sheetViews>
    <sheetView workbookViewId="0">
      <selection activeCell="G18" sqref="G18"/>
    </sheetView>
  </sheetViews>
  <sheetFormatPr defaultRowHeight="15" x14ac:dyDescent="0.25"/>
  <cols>
    <col min="1" max="1" width="15" customWidth="1"/>
    <col min="6" max="6" width="9.5703125" bestFit="1" customWidth="1"/>
    <col min="7" max="7" width="14.140625" customWidth="1"/>
  </cols>
  <sheetData>
    <row r="1" spans="1:14" ht="15.75" thickTop="1" x14ac:dyDescent="0.25">
      <c r="A1" s="110" t="s">
        <v>100</v>
      </c>
      <c r="B1" s="111"/>
      <c r="C1" s="111"/>
      <c r="D1" s="111"/>
      <c r="E1" s="111"/>
      <c r="F1" s="111"/>
      <c r="G1" s="111"/>
      <c r="H1" s="111"/>
      <c r="I1" s="111"/>
      <c r="J1" s="111"/>
      <c r="K1" s="111"/>
      <c r="L1" s="111"/>
      <c r="M1" s="112"/>
      <c r="N1" t="s">
        <v>101</v>
      </c>
    </row>
    <row r="2" spans="1:14" ht="15.75" thickBot="1" x14ac:dyDescent="0.3">
      <c r="A2" s="113">
        <v>44531</v>
      </c>
      <c r="B2" s="114"/>
      <c r="C2" s="114"/>
      <c r="D2" s="114"/>
      <c r="E2" s="114"/>
      <c r="F2" s="114"/>
      <c r="G2" s="114"/>
      <c r="H2" s="115"/>
      <c r="I2" s="115"/>
      <c r="J2" s="115"/>
      <c r="K2" s="115"/>
      <c r="L2" s="115"/>
      <c r="M2" s="116"/>
    </row>
    <row r="3" spans="1:14" x14ac:dyDescent="0.25">
      <c r="A3" s="46" t="s">
        <v>102</v>
      </c>
      <c r="B3" s="117" t="s">
        <v>103</v>
      </c>
      <c r="C3" s="118"/>
      <c r="D3" s="118"/>
      <c r="E3" s="118"/>
      <c r="F3" s="119"/>
      <c r="G3" s="55" t="s">
        <v>104</v>
      </c>
      <c r="H3" s="120" t="s">
        <v>105</v>
      </c>
      <c r="I3" s="121"/>
      <c r="J3" s="121"/>
      <c r="K3" s="121"/>
      <c r="L3" s="121"/>
      <c r="M3" s="122"/>
    </row>
    <row r="4" spans="1:14" x14ac:dyDescent="0.25">
      <c r="A4" s="46"/>
      <c r="B4" s="51" t="s">
        <v>106</v>
      </c>
      <c r="C4" s="52" t="s">
        <v>107</v>
      </c>
      <c r="D4" s="52" t="s">
        <v>108</v>
      </c>
      <c r="E4" s="52" t="s">
        <v>109</v>
      </c>
      <c r="F4" s="58" t="s">
        <v>110</v>
      </c>
      <c r="G4" s="56" t="s">
        <v>111</v>
      </c>
      <c r="H4" s="50" t="s">
        <v>106</v>
      </c>
      <c r="I4" s="50" t="s">
        <v>107</v>
      </c>
      <c r="J4" s="50" t="s">
        <v>108</v>
      </c>
      <c r="K4" s="50" t="s">
        <v>109</v>
      </c>
      <c r="L4" s="50" t="s">
        <v>110</v>
      </c>
      <c r="M4" s="47"/>
    </row>
    <row r="5" spans="1:14" x14ac:dyDescent="0.25">
      <c r="A5" s="9" t="s">
        <v>112</v>
      </c>
      <c r="B5" s="48">
        <f>'AddisonCounty 2023'!AA18</f>
        <v>28</v>
      </c>
      <c r="C5" s="40">
        <v>31</v>
      </c>
      <c r="D5" s="40">
        <v>28</v>
      </c>
      <c r="E5" s="40">
        <v>31</v>
      </c>
      <c r="F5" s="53">
        <f>AVERAGE(B5:E5)</f>
        <v>29.5</v>
      </c>
      <c r="G5" s="59">
        <v>4</v>
      </c>
      <c r="H5" s="40">
        <v>4</v>
      </c>
      <c r="I5" s="40">
        <v>4</v>
      </c>
      <c r="J5" s="40">
        <v>9</v>
      </c>
      <c r="K5" s="40">
        <v>4</v>
      </c>
      <c r="L5" s="41">
        <f>AVERAGE(H5:K5)</f>
        <v>5.25</v>
      </c>
      <c r="M5" s="42">
        <v>4</v>
      </c>
      <c r="N5" s="40">
        <v>4</v>
      </c>
    </row>
    <row r="6" spans="1:14" x14ac:dyDescent="0.25">
      <c r="A6" s="9" t="s">
        <v>113</v>
      </c>
      <c r="B6" s="48">
        <f>'AddisonCounty 2023'!O18</f>
        <v>29</v>
      </c>
      <c r="C6" s="40">
        <v>27</v>
      </c>
      <c r="D6" s="40">
        <v>29</v>
      </c>
      <c r="E6" s="40">
        <v>28</v>
      </c>
      <c r="F6" s="53">
        <f t="shared" ref="F6:F15" si="0">AVERAGE(B6:E6)</f>
        <v>28.25</v>
      </c>
      <c r="G6" s="60">
        <v>7</v>
      </c>
      <c r="H6" s="40">
        <v>7</v>
      </c>
      <c r="I6" s="40">
        <v>5</v>
      </c>
      <c r="J6" s="40">
        <v>6</v>
      </c>
      <c r="K6" s="40">
        <v>7</v>
      </c>
      <c r="L6" s="41">
        <f t="shared" ref="L6:L15" si="1">AVERAGE(H6:K6)</f>
        <v>6.25</v>
      </c>
      <c r="M6" s="61">
        <v>5</v>
      </c>
      <c r="N6" s="40">
        <v>6</v>
      </c>
    </row>
    <row r="7" spans="1:14" x14ac:dyDescent="0.25">
      <c r="A7" s="9" t="s">
        <v>10</v>
      </c>
      <c r="B7" s="48">
        <f>'AddisonCounty 2023'!BK18</f>
        <v>35</v>
      </c>
      <c r="C7" s="40">
        <v>32</v>
      </c>
      <c r="D7" s="40">
        <v>29</v>
      </c>
      <c r="E7" s="40">
        <v>29</v>
      </c>
      <c r="F7" s="53">
        <f t="shared" si="0"/>
        <v>31.25</v>
      </c>
      <c r="G7" s="57">
        <v>3</v>
      </c>
      <c r="H7" s="40">
        <v>3</v>
      </c>
      <c r="I7" s="40">
        <v>3</v>
      </c>
      <c r="J7" s="40">
        <v>8</v>
      </c>
      <c r="K7" s="40">
        <v>5</v>
      </c>
      <c r="L7" s="41">
        <f t="shared" si="1"/>
        <v>4.75</v>
      </c>
      <c r="M7" s="42">
        <v>3</v>
      </c>
      <c r="N7" s="40">
        <v>3</v>
      </c>
    </row>
    <row r="8" spans="1:14" x14ac:dyDescent="0.25">
      <c r="A8" s="9" t="s">
        <v>114</v>
      </c>
      <c r="B8" s="48">
        <f>'AddisonCounty 2023'!CH18</f>
        <v>0</v>
      </c>
      <c r="C8" s="40">
        <v>29</v>
      </c>
      <c r="D8" s="40">
        <v>32</v>
      </c>
      <c r="E8" s="40">
        <v>29</v>
      </c>
      <c r="F8" s="53">
        <f t="shared" si="0"/>
        <v>22.5</v>
      </c>
      <c r="G8" s="60">
        <v>6</v>
      </c>
      <c r="H8" s="40">
        <v>6</v>
      </c>
      <c r="I8" s="40">
        <v>8</v>
      </c>
      <c r="J8" s="40">
        <v>7</v>
      </c>
      <c r="K8" s="40">
        <v>6</v>
      </c>
      <c r="L8" s="41">
        <f t="shared" si="1"/>
        <v>6.75</v>
      </c>
      <c r="M8" s="61">
        <v>7</v>
      </c>
      <c r="N8" s="40">
        <v>7</v>
      </c>
    </row>
    <row r="9" spans="1:14" x14ac:dyDescent="0.25">
      <c r="A9" s="9" t="s">
        <v>115</v>
      </c>
      <c r="B9" s="48">
        <f>'AddisonCounty 2023'!BE18</f>
        <v>0</v>
      </c>
      <c r="C9" s="40">
        <v>23</v>
      </c>
      <c r="D9" s="40">
        <v>32</v>
      </c>
      <c r="E9" s="40">
        <v>27</v>
      </c>
      <c r="F9" s="53">
        <f t="shared" si="0"/>
        <v>20.5</v>
      </c>
      <c r="G9" s="57">
        <v>8</v>
      </c>
      <c r="H9" s="40">
        <v>9</v>
      </c>
      <c r="I9" s="40">
        <v>9</v>
      </c>
      <c r="J9" s="40">
        <v>2</v>
      </c>
      <c r="K9" s="40">
        <v>8</v>
      </c>
      <c r="L9" s="41">
        <f t="shared" si="1"/>
        <v>7</v>
      </c>
      <c r="M9" s="42">
        <v>8</v>
      </c>
      <c r="N9" s="40">
        <v>8</v>
      </c>
    </row>
    <row r="10" spans="1:14" x14ac:dyDescent="0.25">
      <c r="A10" s="9" t="s">
        <v>116</v>
      </c>
      <c r="B10" s="48">
        <f>'AddisonCounty 2023'!AG18</f>
        <v>27</v>
      </c>
      <c r="C10" s="40">
        <v>20</v>
      </c>
      <c r="D10" s="40">
        <v>32</v>
      </c>
      <c r="E10" s="40">
        <v>26</v>
      </c>
      <c r="F10" s="53">
        <f t="shared" si="0"/>
        <v>26.25</v>
      </c>
      <c r="G10" s="57">
        <v>9</v>
      </c>
      <c r="H10" s="40">
        <v>8</v>
      </c>
      <c r="I10" s="40">
        <v>10</v>
      </c>
      <c r="J10" s="40">
        <v>3</v>
      </c>
      <c r="K10" s="40">
        <v>9</v>
      </c>
      <c r="L10" s="41">
        <f t="shared" si="1"/>
        <v>7.5</v>
      </c>
      <c r="M10" s="42">
        <v>9</v>
      </c>
      <c r="N10" s="40">
        <v>9</v>
      </c>
    </row>
    <row r="11" spans="1:14" x14ac:dyDescent="0.25">
      <c r="A11" s="9" t="s">
        <v>117</v>
      </c>
      <c r="B11" s="48">
        <f>'AddisonCounty 2023'!AM18</f>
        <v>28</v>
      </c>
      <c r="C11" s="40">
        <v>37</v>
      </c>
      <c r="D11" s="40">
        <v>32</v>
      </c>
      <c r="E11" s="40">
        <v>36</v>
      </c>
      <c r="F11" s="53">
        <f t="shared" si="0"/>
        <v>33.25</v>
      </c>
      <c r="G11" s="60">
        <v>2</v>
      </c>
      <c r="H11" s="40">
        <v>2</v>
      </c>
      <c r="I11" s="40">
        <v>1</v>
      </c>
      <c r="J11" s="40">
        <v>1</v>
      </c>
      <c r="K11" s="40">
        <v>1</v>
      </c>
      <c r="L11" s="41">
        <f t="shared" si="1"/>
        <v>1.25</v>
      </c>
      <c r="M11" s="61">
        <v>1</v>
      </c>
      <c r="N11" s="40">
        <v>2</v>
      </c>
    </row>
    <row r="12" spans="1:14" x14ac:dyDescent="0.25">
      <c r="A12" s="9" t="s">
        <v>118</v>
      </c>
      <c r="B12" s="48">
        <f>'AddisonCounty 2023'!AS18</f>
        <v>31</v>
      </c>
      <c r="C12" s="40">
        <v>38</v>
      </c>
      <c r="D12" s="40">
        <v>32</v>
      </c>
      <c r="E12" s="40">
        <v>35</v>
      </c>
      <c r="F12" s="53">
        <f t="shared" si="0"/>
        <v>34</v>
      </c>
      <c r="G12" s="60">
        <v>1</v>
      </c>
      <c r="H12" s="40">
        <v>1</v>
      </c>
      <c r="I12" s="40">
        <v>2</v>
      </c>
      <c r="J12" s="40">
        <v>4</v>
      </c>
      <c r="K12" s="40">
        <v>2</v>
      </c>
      <c r="L12" s="41">
        <f t="shared" si="1"/>
        <v>2.25</v>
      </c>
      <c r="M12" s="61">
        <v>2</v>
      </c>
      <c r="N12" s="40">
        <v>1</v>
      </c>
    </row>
    <row r="13" spans="1:14" x14ac:dyDescent="0.25">
      <c r="A13" s="9" t="s">
        <v>119</v>
      </c>
      <c r="B13" s="48">
        <f>'AddisonCounty 2023'!BQ18</f>
        <v>27</v>
      </c>
      <c r="C13" s="40">
        <v>17</v>
      </c>
      <c r="D13" s="40">
        <v>22</v>
      </c>
      <c r="E13" s="40">
        <v>19</v>
      </c>
      <c r="F13" s="53">
        <f t="shared" si="0"/>
        <v>21.25</v>
      </c>
      <c r="G13" s="57">
        <v>11</v>
      </c>
      <c r="H13" s="40">
        <v>11</v>
      </c>
      <c r="I13" s="40">
        <v>11</v>
      </c>
      <c r="J13" s="40">
        <v>11</v>
      </c>
      <c r="K13" s="40">
        <v>11</v>
      </c>
      <c r="L13" s="41">
        <f t="shared" si="1"/>
        <v>11</v>
      </c>
      <c r="M13" s="42">
        <v>11</v>
      </c>
      <c r="N13" s="40">
        <v>11</v>
      </c>
    </row>
    <row r="14" spans="1:14" x14ac:dyDescent="0.25">
      <c r="A14" s="9" t="s">
        <v>120</v>
      </c>
      <c r="B14" s="48" t="e">
        <f>'AddisonCounty 2023'!#REF!</f>
        <v>#REF!</v>
      </c>
      <c r="C14" s="40">
        <v>20</v>
      </c>
      <c r="D14" s="40">
        <v>29</v>
      </c>
      <c r="E14" s="40">
        <v>25</v>
      </c>
      <c r="F14" s="53" t="e">
        <f t="shared" si="0"/>
        <v>#REF!</v>
      </c>
      <c r="G14" s="57">
        <v>10</v>
      </c>
      <c r="H14" s="40">
        <v>10</v>
      </c>
      <c r="I14" s="40">
        <v>7</v>
      </c>
      <c r="J14" s="40">
        <v>5</v>
      </c>
      <c r="K14" s="40">
        <v>10</v>
      </c>
      <c r="L14" s="41">
        <f t="shared" si="1"/>
        <v>8</v>
      </c>
      <c r="M14" s="42">
        <v>10</v>
      </c>
      <c r="N14" s="40">
        <v>10</v>
      </c>
    </row>
    <row r="15" spans="1:14" ht="15.75" thickBot="1" x14ac:dyDescent="0.3">
      <c r="A15" s="43" t="s">
        <v>121</v>
      </c>
      <c r="B15" s="49">
        <f>'AddisonCounty 2023'!AY18</f>
        <v>24</v>
      </c>
      <c r="C15" s="44">
        <v>27</v>
      </c>
      <c r="D15" s="44">
        <v>28</v>
      </c>
      <c r="E15" s="44">
        <v>32</v>
      </c>
      <c r="F15" s="54">
        <f t="shared" si="0"/>
        <v>27.75</v>
      </c>
      <c r="G15" s="62">
        <v>5</v>
      </c>
      <c r="H15" s="44">
        <v>5</v>
      </c>
      <c r="I15" s="44">
        <v>6</v>
      </c>
      <c r="J15" s="44">
        <v>10</v>
      </c>
      <c r="K15" s="44">
        <v>3</v>
      </c>
      <c r="L15" s="45">
        <f t="shared" si="1"/>
        <v>6</v>
      </c>
      <c r="M15" s="63">
        <v>6</v>
      </c>
      <c r="N15" s="40">
        <v>5</v>
      </c>
    </row>
    <row r="16" spans="1:14" ht="15.75" thickTop="1" x14ac:dyDescent="0.25"/>
  </sheetData>
  <mergeCells count="4">
    <mergeCell ref="A1:M1"/>
    <mergeCell ref="A2:M2"/>
    <mergeCell ref="B3:F3"/>
    <mergeCell ref="H3:M3"/>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280AF72AEA12F4BAABD33FD74555AC7" ma:contentTypeVersion="18" ma:contentTypeDescription="Create a new document." ma:contentTypeScope="" ma:versionID="a2c3757c080c627d3ac4183db0dbd11b">
  <xsd:schema xmlns:xsd="http://www.w3.org/2001/XMLSchema" xmlns:xs="http://www.w3.org/2001/XMLSchema" xmlns:p="http://schemas.microsoft.com/office/2006/metadata/properties" xmlns:ns2="c81fa7bb-3214-4ae7-8fa9-6cc6a56edb83" xmlns:ns3="e3bc93da-2182-4498-b528-a824f57a4b8b" targetNamespace="http://schemas.microsoft.com/office/2006/metadata/properties" ma:root="true" ma:fieldsID="1798ec4bf18dc787312f38859685eecc" ns2:_="" ns3:_="">
    <xsd:import namespace="c81fa7bb-3214-4ae7-8fa9-6cc6a56edb83"/>
    <xsd:import namespace="e3bc93da-2182-4498-b528-a824f57a4b8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1fa7bb-3214-4ae7-8fa9-6cc6a56edb8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82155527-6ac4-4b83-bc98-6587f37a357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3bc93da-2182-4498-b528-a824f57a4b8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911d7483-865f-474d-843c-ada2a64c18f5}" ma:internalName="TaxCatchAll" ma:showField="CatchAllData" ma:web="e3bc93da-2182-4498-b528-a824f57a4b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c81fa7bb-3214-4ae7-8fa9-6cc6a56edb83">
      <Terms xmlns="http://schemas.microsoft.com/office/infopath/2007/PartnerControls"/>
    </lcf76f155ced4ddcb4097134ff3c332f>
    <TaxCatchAll xmlns="e3bc93da-2182-4498-b528-a824f57a4b8b" xsi:nil="true"/>
  </documentManagement>
</p:properties>
</file>

<file path=customXml/itemProps1.xml><?xml version="1.0" encoding="utf-8"?>
<ds:datastoreItem xmlns:ds="http://schemas.openxmlformats.org/officeDocument/2006/customXml" ds:itemID="{DEED635E-21B5-424A-9576-EFA176FD1CEF}">
  <ds:schemaRefs>
    <ds:schemaRef ds:uri="http://schemas.microsoft.com/sharepoint/v3/contenttype/forms"/>
  </ds:schemaRefs>
</ds:datastoreItem>
</file>

<file path=customXml/itemProps2.xml><?xml version="1.0" encoding="utf-8"?>
<ds:datastoreItem xmlns:ds="http://schemas.openxmlformats.org/officeDocument/2006/customXml" ds:itemID="{C1D8F204-0E6C-4D21-B3C6-1917D7C486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1fa7bb-3214-4ae7-8fa9-6cc6a56edb83"/>
    <ds:schemaRef ds:uri="e3bc93da-2182-4498-b528-a824f57a4b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EC9B113-936E-4B65-90CE-5E827AF2A489}">
  <ds:schemaRefs>
    <ds:schemaRef ds:uri="http://schemas.microsoft.com/office/2006/metadata/properties"/>
    <ds:schemaRef ds:uri="http://schemas.microsoft.com/office/infopath/2007/PartnerControls"/>
    <ds:schemaRef ds:uri="c81fa7bb-3214-4ae7-8fa9-6cc6a56edb83"/>
    <ds:schemaRef ds:uri="e3bc93da-2182-4498-b528-a824f57a4b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AddisonCounty 2023</vt:lpstr>
      <vt:lpstr>Summary</vt:lpstr>
      <vt:lpstr>'AddisonCounty 2023'!Print_Area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Krista Plante</dc:creator>
  <cp:keywords/>
  <dc:description/>
  <cp:lastModifiedBy>Fred Kenney</cp:lastModifiedBy>
  <cp:revision/>
  <cp:lastPrinted>2023-01-13T20:46:40Z</cp:lastPrinted>
  <dcterms:created xsi:type="dcterms:W3CDTF">2019-11-05T19:23:36Z</dcterms:created>
  <dcterms:modified xsi:type="dcterms:W3CDTF">2023-01-16T15:34:56Z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0x010100A280AF72AEA12F4BAABD33FD74555AC7</vt:lpwstr>
  </property>
  <property fmtid="{D5CDD505-2E9C-101B-9397-08002B2CF9AE}" pid="3" name="MediaServiceImageTags">
    <vt:lpwstr/>
  </property>
</Properties>
</file>